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'стр.1'!$A$1:$DD$161</definedName>
    <definedName name="_xlnm.Print_Area" localSheetId="1">'стр.2'!#REF!</definedName>
    <definedName name="_xlnm.Print_Area" localSheetId="2">'стр.3'!$A$1:$DD$39</definedName>
  </definedNames>
  <calcPr fullCalcOnLoad="1"/>
</workbook>
</file>

<file path=xl/sharedStrings.xml><?xml version="1.0" encoding="utf-8"?>
<sst xmlns="http://schemas.openxmlformats.org/spreadsheetml/2006/main" count="2971" uniqueCount="1757">
  <si>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</si>
  <si>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</si>
  <si>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</si>
  <si>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</si>
  <si>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</si>
  <si>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</si>
  <si>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</si>
  <si>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</si>
  <si>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</si>
  <si>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</si>
  <si>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</si>
  <si>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</si>
  <si>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</si>
  <si>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</si>
  <si>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</si>
  <si>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</si>
  <si>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</si>
  <si>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</si>
  <si>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</si>
  <si>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</si>
  <si>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</si>
  <si>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</si>
  <si>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</si>
  <si>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</si>
  <si>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</si>
  <si>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</si>
  <si>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</si>
  <si>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</si>
  <si>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</si>
  <si>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Форма 0503117 с. 3</t>
  </si>
  <si>
    <t>500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</si>
  <si>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</si>
  <si>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</si>
  <si>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</si>
  <si>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</si>
  <si>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</si>
  <si>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</si>
  <si>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</si>
  <si>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</si>
  <si>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</si>
  <si>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</si>
  <si>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</si>
  <si>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</si>
  <si>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</si>
  <si>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</si>
  <si>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</si>
  <si>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НАЛОГ НА ПРИБЫЛЬ,ДОХОДЫ</t>
  </si>
  <si>
    <t>НАЛОГОВЫЕ И НЕНАЛОГОВЫЕ ДОХОДЫ</t>
  </si>
  <si>
    <t>00010100000000000000</t>
  </si>
  <si>
    <t>00010000000000000000</t>
  </si>
  <si>
    <t>Налог на прибыль организаций</t>
  </si>
  <si>
    <t>00010101000000000110</t>
  </si>
  <si>
    <t>00010101010000000110</t>
  </si>
  <si>
    <t>00010101012020000110</t>
  </si>
  <si>
    <t>00010102000010000110</t>
  </si>
  <si>
    <t>Налог на доходы физическх лиц,с доходов</t>
  </si>
  <si>
    <t>00010102010010000110</t>
  </si>
  <si>
    <t>00010102020010000110</t>
  </si>
  <si>
    <t>00010102030010000110</t>
  </si>
  <si>
    <t>00010102040010000110</t>
  </si>
  <si>
    <t>НАЛОГИ НА СОВОКУПНЫЙ ДОХОД</t>
  </si>
  <si>
    <t>0001050000000000000</t>
  </si>
  <si>
    <t>00010502000000000110</t>
  </si>
  <si>
    <t>00010502010020000110</t>
  </si>
  <si>
    <t>00010502020020000110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</si>
  <si>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</si>
  <si>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</si>
  <si>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</si>
  <si>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</si>
  <si>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00010601020040000110</t>
  </si>
  <si>
    <t>Земельный налог</t>
  </si>
  <si>
    <t>00010606000000000110</t>
  </si>
  <si>
    <t>ГОСУДАРСТВЕННАЯ ПОШЛИНА</t>
  </si>
  <si>
    <t>00010800000000000000</t>
  </si>
  <si>
    <t>00010803000010000110</t>
  </si>
  <si>
    <t>00010803010010000110</t>
  </si>
  <si>
    <t>00010900000000000000</t>
  </si>
  <si>
    <t>Налоги на имущество</t>
  </si>
  <si>
    <t>00010904000000000110</t>
  </si>
  <si>
    <t>00010904050000000110</t>
  </si>
  <si>
    <t>00011100000000000000</t>
  </si>
  <si>
    <t>00011105000000000120</t>
  </si>
  <si>
    <t>00011105010000000120</t>
  </si>
  <si>
    <t>00011105030000000120</t>
  </si>
  <si>
    <t>00011105034040000120</t>
  </si>
  <si>
    <t>00011109000000000120</t>
  </si>
  <si>
    <t>00011109040000000120</t>
  </si>
  <si>
    <t>00011109044040000120</t>
  </si>
  <si>
    <t>00011200000000000000</t>
  </si>
  <si>
    <t>Плата за негатив. воздействие на окр.среду</t>
  </si>
  <si>
    <t>00011201000010000120</t>
  </si>
  <si>
    <t>00011300000000000000</t>
  </si>
  <si>
    <t>00011400000000000000</t>
  </si>
  <si>
    <t>00011402000000000000</t>
  </si>
  <si>
    <t>00011406000000000430</t>
  </si>
  <si>
    <t>00011406010000000430</t>
  </si>
  <si>
    <t>00011406012040000430</t>
  </si>
  <si>
    <t>ШТРАФЫ,САНКЦИИ,ВОЗМЕЩЕНИЕ УЩЕРБА</t>
  </si>
  <si>
    <t>00011600000000000000</t>
  </si>
  <si>
    <t>00011603000000000140</t>
  </si>
  <si>
    <t>00011603030010000140</t>
  </si>
  <si>
    <t>00011608000010000140</t>
  </si>
  <si>
    <t>00011628000010000140</t>
  </si>
  <si>
    <t>00011690000000000140</t>
  </si>
  <si>
    <t>00011690040040000140</t>
  </si>
  <si>
    <t>ПРОЧИЕ НЕНАЛОГОВЫЕ ДОХОДЫ</t>
  </si>
  <si>
    <t>Невыясненные поступления</t>
  </si>
  <si>
    <t>00011701000000000180</t>
  </si>
  <si>
    <t>Невыясненные поступления,зач.в бюдж.г.ок.</t>
  </si>
  <si>
    <t>00011701040040000180</t>
  </si>
  <si>
    <t>Прочие неналоговые доходы</t>
  </si>
  <si>
    <t>00011705000000000180</t>
  </si>
  <si>
    <t>Прочие неналоговые доходы б-тов гор.округ.</t>
  </si>
  <si>
    <t>00011705040040000180</t>
  </si>
  <si>
    <t>БЕЗВОЗМЕЗДНЫЕ ПОСТУПЛЕНИЯ</t>
  </si>
  <si>
    <t>00020000000000000000</t>
  </si>
  <si>
    <t>00020200000000000000</t>
  </si>
  <si>
    <t>00020201001000000151</t>
  </si>
  <si>
    <t>00020201001040000151</t>
  </si>
  <si>
    <t>00020201003000000151</t>
  </si>
  <si>
    <t>00020201003040000151</t>
  </si>
  <si>
    <t>00020202000000000151</t>
  </si>
  <si>
    <t xml:space="preserve">Прочие субсидии </t>
  </si>
  <si>
    <t>00020202999000000151</t>
  </si>
  <si>
    <t xml:space="preserve">Прочие субсидии бюджетам город.округов </t>
  </si>
  <si>
    <t>00020202999040000151</t>
  </si>
  <si>
    <t>00020203000000000151</t>
  </si>
  <si>
    <t>00020203024000000151</t>
  </si>
  <si>
    <t>00020203024040000151</t>
  </si>
  <si>
    <t>00021900000000000000</t>
  </si>
  <si>
    <t>00021904000040000151</t>
  </si>
  <si>
    <t>город Бородино</t>
  </si>
  <si>
    <t>00001020000000000000</t>
  </si>
  <si>
    <t>00001020000000000710</t>
  </si>
  <si>
    <t>00001020000040000710</t>
  </si>
  <si>
    <t>00001020000000000810</t>
  </si>
  <si>
    <t>00001020000040000810</t>
  </si>
  <si>
    <t>00001000000000000000</t>
  </si>
  <si>
    <t>00001050201040000510</t>
  </si>
  <si>
    <t>00001050201040000610</t>
  </si>
  <si>
    <t>Код расхода по бюджетной классификации</t>
  </si>
  <si>
    <t xml:space="preserve"> Наименование показателя</t>
  </si>
  <si>
    <t>4</t>
  </si>
  <si>
    <t>5</t>
  </si>
  <si>
    <t>6</t>
  </si>
  <si>
    <t>Заработная плата</t>
  </si>
  <si>
    <t>01020020300500211</t>
  </si>
  <si>
    <t>01020020300500213</t>
  </si>
  <si>
    <t>01030020460500211</t>
  </si>
  <si>
    <t>01030020460500213</t>
  </si>
  <si>
    <t>Услуги связи</t>
  </si>
  <si>
    <t>01030020460500221</t>
  </si>
  <si>
    <t>01030020460500225</t>
  </si>
  <si>
    <t>01030020460500226</t>
  </si>
  <si>
    <t>Прочие расходы</t>
  </si>
  <si>
    <t>01030020460500290</t>
  </si>
  <si>
    <t>Увеличение стоимости основных средств</t>
  </si>
  <si>
    <t>Увеличение стоимости материальных запасов</t>
  </si>
  <si>
    <t>01030020460500340</t>
  </si>
  <si>
    <t>01030021100500211</t>
  </si>
  <si>
    <t>Прочие выплаты</t>
  </si>
  <si>
    <t>01030021100500213</t>
  </si>
  <si>
    <t>01030021200500211</t>
  </si>
  <si>
    <t>01040020460500221</t>
  </si>
  <si>
    <t xml:space="preserve">Транспортные услуги </t>
  </si>
  <si>
    <t>01040020460500222</t>
  </si>
  <si>
    <t>Коммунальные услуги</t>
  </si>
  <si>
    <t>01040020460500223</t>
  </si>
  <si>
    <t>01040020460500225</t>
  </si>
  <si>
    <t>01040020460500226</t>
  </si>
  <si>
    <t>01040020460500290</t>
  </si>
  <si>
    <t>01040020460500340</t>
  </si>
  <si>
    <t>01060020460500211</t>
  </si>
  <si>
    <t>01060020460500212</t>
  </si>
  <si>
    <t>01060020460500213</t>
  </si>
  <si>
    <t>01060020460500221</t>
  </si>
  <si>
    <t>01060020460500222</t>
  </si>
  <si>
    <t>01060020460500223</t>
  </si>
  <si>
    <t>01060020460500225</t>
  </si>
  <si>
    <t>01060020460500226</t>
  </si>
  <si>
    <t>01060020460500340</t>
  </si>
  <si>
    <t>01110700500013290</t>
  </si>
  <si>
    <t>01130020460500211</t>
  </si>
  <si>
    <t>01130020460500213</t>
  </si>
  <si>
    <t>01130020460500221</t>
  </si>
  <si>
    <t>01130020460500290</t>
  </si>
  <si>
    <t>01130020460500340</t>
  </si>
  <si>
    <t>01130900202500226</t>
  </si>
  <si>
    <t>01130900202500290</t>
  </si>
  <si>
    <t>01130920300500310</t>
  </si>
  <si>
    <t>01135225101923211</t>
  </si>
  <si>
    <t>03022020100017211</t>
  </si>
  <si>
    <t>03022020100017213</t>
  </si>
  <si>
    <t>03022026700014221</t>
  </si>
  <si>
    <t>03022026700014226</t>
  </si>
  <si>
    <t>03022026700014340</t>
  </si>
  <si>
    <t>03022027200014212</t>
  </si>
  <si>
    <t>04123400300054226</t>
  </si>
  <si>
    <t>04127952201006242</t>
  </si>
  <si>
    <t>05023510500500225</t>
  </si>
  <si>
    <t>05023510500006242</t>
  </si>
  <si>
    <t>05036000100500223</t>
  </si>
  <si>
    <t>05036000100500225</t>
  </si>
  <si>
    <t>05036000200500226</t>
  </si>
  <si>
    <t>05036000300500225</t>
  </si>
  <si>
    <t>05036000300500340</t>
  </si>
  <si>
    <t>05050029900001211</t>
  </si>
  <si>
    <t>05050029900001213</t>
  </si>
  <si>
    <t>05050029900001221</t>
  </si>
  <si>
    <t>05050029900001223</t>
  </si>
  <si>
    <t>05050029900001225</t>
  </si>
  <si>
    <t>05050029900001226</t>
  </si>
  <si>
    <t>05050029900001290</t>
  </si>
  <si>
    <t>05050029900001340</t>
  </si>
  <si>
    <t>07014367501910211</t>
  </si>
  <si>
    <t>07014367501910213</t>
  </si>
  <si>
    <t>07014367502001211</t>
  </si>
  <si>
    <t>07014367502001213</t>
  </si>
  <si>
    <t>07015201501001213</t>
  </si>
  <si>
    <t>07015201502001211</t>
  </si>
  <si>
    <t>07015201502001213</t>
  </si>
  <si>
    <t>07015225101923225</t>
  </si>
  <si>
    <t>07019210213909340</t>
  </si>
  <si>
    <t>07029210212909290</t>
  </si>
  <si>
    <t>07070020460500212</t>
  </si>
  <si>
    <t>07070020460500213</t>
  </si>
  <si>
    <t>07070020460500221</t>
  </si>
  <si>
    <t>07070020460500222</t>
  </si>
  <si>
    <t>07070020460500226</t>
  </si>
  <si>
    <t>07070020460500340</t>
  </si>
  <si>
    <t>Пособия по социальной помощи населению</t>
  </si>
  <si>
    <t>07075201502001211</t>
  </si>
  <si>
    <t>07075201502001213</t>
  </si>
  <si>
    <t>07075225101923211</t>
  </si>
  <si>
    <t>07090020460500212</t>
  </si>
  <si>
    <t>07090020460500213</t>
  </si>
  <si>
    <t>07090020460500221</t>
  </si>
  <si>
    <t>07090020460500222</t>
  </si>
  <si>
    <t>07090020460500223</t>
  </si>
  <si>
    <t>07090020460500225</t>
  </si>
  <si>
    <t>07090020460500226</t>
  </si>
  <si>
    <t>07090020460500290</t>
  </si>
  <si>
    <t>07090020460500340</t>
  </si>
  <si>
    <t>07090920300013225</t>
  </si>
  <si>
    <t>07094529901001211</t>
  </si>
  <si>
    <t>08015225101923211</t>
  </si>
  <si>
    <t>08015225101923213</t>
  </si>
  <si>
    <t>08017950991024226</t>
  </si>
  <si>
    <t>08017950991024290</t>
  </si>
  <si>
    <t>08017950991024340</t>
  </si>
  <si>
    <t>08017950993024222</t>
  </si>
  <si>
    <t>08017950993024225</t>
  </si>
  <si>
    <t>08017950993024226</t>
  </si>
  <si>
    <t>08017950993024310</t>
  </si>
  <si>
    <t>08019220440001310</t>
  </si>
  <si>
    <t>08040020460500211</t>
  </si>
  <si>
    <t>08040020460500213</t>
  </si>
  <si>
    <t>08040020460500222</t>
  </si>
  <si>
    <t>08040020460500226</t>
  </si>
  <si>
    <t>08044529901001211</t>
  </si>
  <si>
    <t>08047950993059310</t>
  </si>
  <si>
    <t>09095118200909211</t>
  </si>
  <si>
    <t>10014910100005263</t>
  </si>
  <si>
    <t>10035053001909262</t>
  </si>
  <si>
    <t>10035053002909226</t>
  </si>
  <si>
    <t>10045053602909262</t>
  </si>
  <si>
    <t>10045206002909226</t>
  </si>
  <si>
    <t>10069210202909211</t>
  </si>
  <si>
    <t>10069210202909213</t>
  </si>
  <si>
    <t>10069210202909221</t>
  </si>
  <si>
    <t>10069210202909223</t>
  </si>
  <si>
    <t>10069210202909225</t>
  </si>
  <si>
    <t>10069210202909226</t>
  </si>
  <si>
    <t>10069210202909290</t>
  </si>
  <si>
    <t>10069210202909340</t>
  </si>
  <si>
    <t>11015129700079226</t>
  </si>
  <si>
    <t>11015129700079290</t>
  </si>
  <si>
    <t>11017950993079290</t>
  </si>
  <si>
    <t>11050020460500211</t>
  </si>
  <si>
    <t>11050020460500213</t>
  </si>
  <si>
    <t>11050020460500221</t>
  </si>
  <si>
    <t>11050020460500340</t>
  </si>
  <si>
    <t>13010650300013231</t>
  </si>
  <si>
    <t>Результат исполнения бюджета (дефицит / профицит)</t>
  </si>
  <si>
    <t xml:space="preserve">           Форма 0503117  с.2</t>
  </si>
  <si>
    <t>Код строки</t>
  </si>
  <si>
    <t>Утвержденные бюджетные назначения</t>
  </si>
  <si>
    <t>00010904052040000110</t>
  </si>
  <si>
    <t>00011105012040000120</t>
  </si>
  <si>
    <t>00011201010010000120</t>
  </si>
  <si>
    <t>00011201020010000120</t>
  </si>
  <si>
    <t>00011201030010000120</t>
  </si>
  <si>
    <t>00011201040010000120</t>
  </si>
  <si>
    <t>00011301000000000130</t>
  </si>
  <si>
    <t>00011301990040000130</t>
  </si>
  <si>
    <t>00011301994040000130</t>
  </si>
  <si>
    <t>Доходы от компенсации затрат гос-ва</t>
  </si>
  <si>
    <t>00011302000000000130</t>
  </si>
  <si>
    <t>00011402040040000410</t>
  </si>
  <si>
    <t>00011402043040000410</t>
  </si>
  <si>
    <t>00011643000010000140</t>
  </si>
  <si>
    <t>00011700000000000000</t>
  </si>
  <si>
    <t>00020201000000000151</t>
  </si>
  <si>
    <t>00011302060000000130</t>
  </si>
  <si>
    <t>00011302064040000130</t>
  </si>
  <si>
    <t>Единый сельскохозяйственный налог</t>
  </si>
  <si>
    <t>00010503000010000110</t>
  </si>
  <si>
    <t>00010503010010000110</t>
  </si>
  <si>
    <t>Безвозмездные перечисления государственным и муниципальным организациям</t>
  </si>
  <si>
    <t>Обслуживание внутреннего долга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</si>
  <si>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</si>
  <si>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</si>
  <si>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00010504000020000110</t>
  </si>
  <si>
    <t>00010504010020000110</t>
  </si>
  <si>
    <t>00011608010010000140</t>
  </si>
  <si>
    <t>00021800000000000180</t>
  </si>
  <si>
    <t>00021800000000000000</t>
  </si>
  <si>
    <t>00021804000040000180</t>
  </si>
  <si>
    <t>00021804010040000180</t>
  </si>
  <si>
    <t>00020203119000000151</t>
  </si>
  <si>
    <t>00020203119040000151</t>
  </si>
  <si>
    <t>00020400000000000180</t>
  </si>
  <si>
    <t>00020404000000000180</t>
  </si>
  <si>
    <t>00020404000040000180</t>
  </si>
  <si>
    <t>ПРОЧИЕ БЕЗВОЗМЕЗДНЫЕ ПОСТУПЛЕНИЯ</t>
  </si>
  <si>
    <t>00020700000000000180</t>
  </si>
  <si>
    <t>00020704000000000180</t>
  </si>
  <si>
    <t>00020704050040000180</t>
  </si>
  <si>
    <t>Прочие работы,услуги</t>
  </si>
  <si>
    <t>управления</t>
  </si>
  <si>
    <t>Главный специалист</t>
  </si>
  <si>
    <t>Н.К. Демакова</t>
  </si>
  <si>
    <t>00011651000020000140</t>
  </si>
  <si>
    <t>00011651020020000140</t>
  </si>
  <si>
    <t>Обеспечение деятельности финансовых,налоговых и таможенных органов и органов финнадзора</t>
  </si>
  <si>
    <t>Резервные фонды</t>
  </si>
  <si>
    <t>Другие общегосударственные вопросы</t>
  </si>
  <si>
    <t>Защита населения и территории от чрезв.ситуаций природного и техногенного характера,гражданская оборона</t>
  </si>
  <si>
    <t>Транспорт</t>
  </si>
  <si>
    <t>Дорожное хозяйство(дорожные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</si>
  <si>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</si>
  <si>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</si>
  <si>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</si>
  <si>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</si>
  <si>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</si>
  <si>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</si>
  <si>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</si>
  <si>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</si>
  <si>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</si>
  <si>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</si>
  <si>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культуры,кинематографии</t>
  </si>
  <si>
    <t>Другие вопросы в области здравоохранения</t>
  </si>
  <si>
    <t>Пенсонное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</si>
  <si>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</si>
  <si>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</si>
  <si>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</si>
  <si>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</si>
  <si>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</si>
  <si>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</si>
  <si>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</si>
  <si>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</si>
  <si>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Налог,взимаемый в связи с применением патентной системы налогообложения</t>
  </si>
  <si>
    <t>Единый налог на вмен.доход для отд.видов детельности</t>
  </si>
  <si>
    <t>Налог на прибыль организаций,зач. в бюджеты бюдж.с-мы РФ</t>
  </si>
  <si>
    <t>Налог на прибыль организаций,зач. в бюджеты субъектов РФ</t>
  </si>
  <si>
    <t>Налог на доходы физических лиц</t>
  </si>
  <si>
    <t>Государственная пошлина по делам,рассм. в судах общей юрисдикции,мировыми судьями</t>
  </si>
  <si>
    <t>ЗАДОЛЖЕННОСТЬ И ПЕРЕРАСЧЕТЫ ПО ОТМ.НАЛОГАМ,СБОРАМ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</si>
  <si>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</si>
  <si>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Доходы,получаемые в виде арендной либо иной платы за передачу в возмездное пользование гос. и муниц.имущества</t>
  </si>
  <si>
    <t>Доходы от сдачи в аренду имущества,наход.в оперативном управлении органов гос.власти,органов мест.самоуправления</t>
  </si>
  <si>
    <t>Прочие доходы от использования имущества и прав,нах.в гос. и муниц.собственности</t>
  </si>
  <si>
    <t>ПЛАТЕЖИ ПРИ ПОЛЬЗОВАНИЕ ПРИРОДНЫМИ РЕСУРСАМИ</t>
  </si>
  <si>
    <t xml:space="preserve">Плата за выбросы загрязняющих веществ в атм.воздух стац.объектами </t>
  </si>
  <si>
    <t xml:space="preserve">Плата за выбросы загрязняющих веществ в атм.воздух передв.объектами </t>
  </si>
  <si>
    <t xml:space="preserve">Плата за сбросы загрязняющих веществ в водные объекты  </t>
  </si>
  <si>
    <t>Плата за размещение отходов производства и потребления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</si>
  <si>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</si>
  <si>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</si>
  <si>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</si>
  <si>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Доходы,поступающие в порядке возмещен.расходов,понесенных в связи с эксплутацией имущества</t>
  </si>
  <si>
    <t>ДОХОДЫ ОТ ПРОДАЖИ МАТЕРИАЛЬНЫХ И НЕМАТЕРИАЛЬНЫХ АКТИВОВ</t>
  </si>
  <si>
    <t>Доходы от реализации имущества,находящ.в гос.и муниц.собственности</t>
  </si>
  <si>
    <t>Доходы от продажи земельных участков,нах. в гос. и муниц.собственности</t>
  </si>
  <si>
    <t>Доходы от продажи земельных участков,гос.собствееность на которые не разграничена</t>
  </si>
  <si>
    <t>Доходы от продажи земельных участков,гос.собственность на которые не разграничена и кот.расположены в границах город.округов</t>
  </si>
  <si>
    <t>Денежные взыскания(штрафы) за нарушение законодательства о налогах и сборах</t>
  </si>
  <si>
    <t>Денежные взыскания(штрафы) за адм.правонарушения в области налогов и сборов</t>
  </si>
  <si>
    <t>Денежные взыскания(штрафы) за адм.правонарушения в области гос.регулировния пр-ва и оборота алкогольной,спиртсодерж.и табачной продукции</t>
  </si>
  <si>
    <t>Денежные взыскания(штрафы) за нарушениезак-ва в области обеспечения сан.-эпид.благополучия человека зак-ва в сфере защиты прав потребителей</t>
  </si>
  <si>
    <t>Денежные взыскания(штрафы) за нарушение зак-ва РФ об административных правонарушениях</t>
  </si>
  <si>
    <t>Денежные взыскания(штрафы), установленные законами субъектов РФ за несоблюдение муниц.правовых актов</t>
  </si>
  <si>
    <t>Денежные взыскания(штрафы), установленные законами субъектов РФ за несоблюдение муниц.правовых актов,зач.в б-ты город.округов</t>
  </si>
  <si>
    <t>Прочие потсупления от денежных взысканий(штрафов) и иных сумм в возмещение ущерба</t>
  </si>
  <si>
    <t>Прочие потсупления от денежных взысканий(штрафов) и иных сумм в возмещение ущерба,зач. в бюджеты город.округов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</si>
  <si>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</si>
  <si>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</si>
  <si>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Дотации на выравнивание бюджетной обеспеченности</t>
  </si>
  <si>
    <t>Дотации бюджетам гор.округов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</si>
  <si>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</si>
  <si>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б-там гор.округов на поддержку мер по обеспечению сбалансированности бюджетов</t>
  </si>
  <si>
    <t>Субвенции бюджетам субъектов РФ и муниципальных образований</t>
  </si>
  <si>
    <t>Субвенции местным б-там на выполнение передаваемых полномочий субъектов РФ</t>
  </si>
  <si>
    <t>Субвенции б-там городских округов на выполнение передаваемых полномочий субъектов РФ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</si>
  <si>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</si>
  <si>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</si>
  <si>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Поступления от денежных пожертвований,предост.негосуд.организациями получателям средств бюджетов город.округов</t>
  </si>
  <si>
    <t>Прочие безвозмездные поступления в б-ты городских округов</t>
  </si>
  <si>
    <t>ДОХОДЫ БЮДЖЕТОВ БЮДЖЕТНОЙ С-МЫ РФ ОТ ВОЗВРАТА БЮДЖЕТАМИ БЮДЖ.С-МЫ РФ И ОРГАНИЗАЦИЯМИ ОСТАТКОВ СУБСИДИЙ,СУБВЕНЦИЙ И ИНЫХ МЕЖБЮДЖЕТНЫХ ТРАНСФЕРТОВ ПРОШЛЫХ ЛЕТ</t>
  </si>
  <si>
    <t>ВОЗВРАТ ОСТАТКОВ СУБСИДИЙ,СУБВЕНЦИЙ И ИНЫХ МЕЖБЮДЖЕТНЫХ ТРАНСФЕРТОВ,ИМЕЮЩИХ ЦЕЛЕВОЕ НАЗНАЧЕНИЕ,ПРОШЛЫХ ЛЕТ</t>
  </si>
  <si>
    <t>Возврат остатков субсидий,субвенций и иных межбюджетных трансфертов,имеющих целевое назначение,прошлых лет  из бюджетов городских округов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</si>
  <si>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</si>
  <si>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</si>
  <si>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</si>
  <si>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</si>
  <si>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</si>
  <si>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</si>
  <si>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</si>
  <si>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</si>
  <si>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</si>
  <si>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</si>
  <si>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</si>
  <si>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</si>
  <si>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</si>
  <si>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</si>
  <si>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</si>
  <si>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</si>
  <si>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</si>
  <si>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 xml:space="preserve">Расходы   </t>
  </si>
  <si>
    <t>Оплата труда и начисления на выплаты по оплате труда</t>
  </si>
  <si>
    <t>Оплата работ,услуг</t>
  </si>
  <si>
    <t>Поступление нефинансовых активов</t>
  </si>
  <si>
    <t>НАЦИОНАЛЬНАЯ БЕЗОПАСНОСТЬ И ПРАВООХРАНИТЕЛЬНАЯ ДЕЯТЕЛЬНОСТЬ</t>
  </si>
  <si>
    <t>НАЦИОНАЛЬНАЯ ЭКОНОМИКА</t>
  </si>
  <si>
    <t>Безвозмездные перечисления организациям</t>
  </si>
  <si>
    <t>ЖИЛИЩНО-КОММУНАЛЬНОЕ ХОЗЯЙСТВО</t>
  </si>
  <si>
    <t>ОБРАЗОВАНИЕ</t>
  </si>
  <si>
    <t>Социальное обеспечение</t>
  </si>
  <si>
    <t>КУЛЬТУРА,КИНЕМАТОГРАФИЯ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</si>
  <si>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</si>
  <si>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</si>
  <si>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</si>
  <si>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</si>
  <si>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</si>
  <si>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государственного(муниципального) долга</t>
  </si>
  <si>
    <t>ОБЩЕГОСУДАРСТВЕННЫЕ ВОПРОСЫ</t>
  </si>
  <si>
    <t>Государственная пошлина по делам,рассм. в судах общей юрисдикции,мировыми судьями (за исключением Верховного Суда Российской Федерации)</t>
  </si>
  <si>
    <t>Земельный налог(по обязательствам,возн.до 1 января 2006 года)</t>
  </si>
  <si>
    <t>Земельный налог(по обязательствам,возн.до 1 января 2006 года)мобилизуемый на территориях городских округов</t>
  </si>
  <si>
    <t>Доходы,получаемые в виде арендной платы за земельные участки,гос.собственность на кот. не разграничена</t>
  </si>
  <si>
    <t>Доходы,получаемые в виде арендной платы за земельные участки,гос.собственность на кот. не разграничена и кот.расположены в границах городских округов</t>
  </si>
  <si>
    <t>Доходы от сдачи в аренду имущества,наход.в оперативном управлении органов управления город.округов</t>
  </si>
  <si>
    <t>Прочие доходы от использования имущества,нах.в собственности город.округов</t>
  </si>
  <si>
    <t>Прочие доходы от оказания платных услуг (работ) получателями средств бюджетов городских округов</t>
  </si>
  <si>
    <t>Доходы,поступающие в порядке возмещен.расходов,понесенных в связи с эксплутацией имущества городских округов</t>
  </si>
  <si>
    <t>Доходы от реализации иного имущества,нах.в собственности город.округов,в части реализации основных средств по указанному имуществу</t>
  </si>
  <si>
    <t>Доходы от реализации имущества,нах.в собственности город.округов,в части реализации основных средств по указанному имуществу</t>
  </si>
  <si>
    <t>Денежные взыскания(штрафы) за нарушение законодательства РФ о недрах</t>
  </si>
  <si>
    <t>Субвенции бюджетам муниц.образований на обеспечение предоставления жилых помещений детям-сиротам и детям,оставшимся без попечения родителей</t>
  </si>
  <si>
    <t>Субвенции бюджетам город.округов на обеспечение предоставления жилых помещений детям-сиротам и детям,оставшимся без попечения родителей</t>
  </si>
  <si>
    <t>Доходы бюджетов бюдж. с-мы РФ от возврата бюджетами  и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</si>
  <si>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</si>
  <si>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</si>
  <si>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Работы,услуги по содержанию имущества</t>
  </si>
  <si>
    <t>НАЛОГИ НА ТОВАРЫ(РАБОТЫ,УСЛУГИ), 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</si>
  <si>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</si>
  <si>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Доходы от уплаты акцизов на дизельное топливо</t>
  </si>
  <si>
    <t>Доходы от уплаты акцизов на моторные масла для дизельных и(или) карбюраторных(инжекторных) двигателей</t>
  </si>
  <si>
    <t>Доходы от уплаты акцизов на автомобильный бензин,производимый на территории Российской Федерации</t>
  </si>
  <si>
    <t>Доходы от уплаты акцизов на прямогонный бензин,производимый на территории Российской Федерации</t>
  </si>
  <si>
    <t>0001030000000000000</t>
  </si>
  <si>
    <t>0001030200001000110</t>
  </si>
  <si>
    <t>0001030223001000110</t>
  </si>
  <si>
    <t>0001030224001000110</t>
  </si>
  <si>
    <t>0001030225001000110</t>
  </si>
  <si>
    <t>0001030226001000110</t>
  </si>
  <si>
    <t>00011625000000000140</t>
  </si>
  <si>
    <t xml:space="preserve">Денежные взыскания(штрафы) за нарушение земельного законодательства </t>
  </si>
  <si>
    <t>000 11625060010000140</t>
  </si>
  <si>
    <t>ОХРАНА ОКРУЖАЮЩЕЙ СРЕДЫ</t>
  </si>
  <si>
    <t>Охрана объектов растительного и животного мира</t>
  </si>
  <si>
    <t>15</t>
  </si>
  <si>
    <t>Земельный налог с оганизаций</t>
  </si>
  <si>
    <t>00010606030000000110</t>
  </si>
  <si>
    <t>Земельный налог с организаций,обладающих земельным участком,расположенным в границах городских округов</t>
  </si>
  <si>
    <t>Земельный налог с физических лиц</t>
  </si>
  <si>
    <t>00010606040000000110</t>
  </si>
  <si>
    <t>Земельный налог с физических лиц,обладающих земельным участком, расположенным в границах городских округов</t>
  </si>
  <si>
    <t>00010606042040000110</t>
  </si>
  <si>
    <t>00010606032040000110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</si>
  <si>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</si>
  <si>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</si>
  <si>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00011302990000000130</t>
  </si>
  <si>
    <t>0001130299404000130</t>
  </si>
  <si>
    <t>Денежные взыскания(штрафы) за нарушение законодательства о применении контольно-кассовой техники при осуществлении денежных расчетов и (или) расчетов с использованием платежных карт</t>
  </si>
  <si>
    <t>00011606000010000140</t>
  </si>
  <si>
    <t>Денежные взыскания(штрафы) и иные суммы,взыскиваемые с лиц,виновных в совершении преступлений, и в возмещение ущерба имуществу</t>
  </si>
  <si>
    <t>00011621000000000140</t>
  </si>
  <si>
    <t>Денежные взыскания(штрафы) и иные суммы,взыскиваемые с лиц,виновных в совершении преступлений, и в возмещение ущерба имуществу,зачисляемые в бюджеты городских округов</t>
  </si>
  <si>
    <t>00011621040040000140</t>
  </si>
  <si>
    <t>Денежные взыскания,налагаемые в возмещение ущерба,причиненного в результате незаконного или нецелевого использова6ия бюджетных средств</t>
  </si>
  <si>
    <t>00011632000000000140</t>
  </si>
  <si>
    <t>Денежные взыскания,налагаемые в возмещение ущерба,причиненного в результате незаконного или нецелевого использова6ия бюджетных средств(в части бюджетов городских округов)</t>
  </si>
  <si>
    <t>00011632000040000140</t>
  </si>
  <si>
    <t>Субсидии бюджетам бюджетной системы Российской Федерации(межбюджетные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</si>
  <si>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домов,переселению граждан из аварийного жилого фонда и молернизации состем коммунальной инфраструктуры за счет средств,поступивших от государственной корпорации- Фонда содействия рефомированию ЖКХ</t>
  </si>
  <si>
    <t>00020202088000000151</t>
  </si>
  <si>
    <t>Субсидии бюджетам городских округов на обеспечение мероприятий по капитальному ремонту многоквартирных домов,переселению граждан из аварийного жилого фонда и молернизации состем коммунальной инфраструктуры за счет средств,поступивших от государственной корпорации- Фонда содействия рефомированию ЖКХ</t>
  </si>
  <si>
    <t>00020202088040000151</t>
  </si>
  <si>
    <t>Субсидии бюджетам городских округов на 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средств,поступивших от государственной корпорации- Фонда содействия рефомированию ЖКХ</t>
  </si>
  <si>
    <t>00020202088040004151</t>
  </si>
  <si>
    <t>Субсидии бюджетам муниципальных образований на обеспечение мероприятий по капитальному ремонту многоквартирных домов,переселению граждан из аварийного жилого фонда и молернизации состем коммунальной инфраструктуры за счет средств бюджетов</t>
  </si>
  <si>
    <t>00020202089000000151</t>
  </si>
  <si>
    <t>Субсидии бюджетам городских округов на обеспечение мероприятий по капитальному ремонту многоквартирных домов,переселению граждан из аварийного жилого фонда и молернизации состем коммунальной инфраструктуры за счет средств бюджетов</t>
  </si>
  <si>
    <t>00020202089040000151</t>
  </si>
  <si>
    <t>Субсидии бюджетам городских округов на 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бюджетов</t>
  </si>
  <si>
    <t>00020202089040004151</t>
  </si>
  <si>
    <t>Иные межбюджетные трансферты</t>
  </si>
  <si>
    <t>00020204000000000151</t>
  </si>
  <si>
    <t>Межбюджетные трансферты,передаваемые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</si>
  <si>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</si>
  <si>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 xml:space="preserve">Межбюджетные трансферты,передаваемые бюджетам гооодских округов на комплектование книжных фондов библиотек муниципальных образований </t>
  </si>
  <si>
    <t>00020204025040000151</t>
  </si>
  <si>
    <t>Обеспечение проведения выборов и референдумов</t>
  </si>
  <si>
    <t>Расходы</t>
  </si>
  <si>
    <t>Прочие налоги и сборы (по отмененным местным налогам и сборам)</t>
  </si>
  <si>
    <t>Прочие местные налоги и сборы</t>
  </si>
  <si>
    <t>Прочие местные налоги и сборы,мобилизуемые на территориях городских округов</t>
  </si>
  <si>
    <t>00010907000000000110</t>
  </si>
  <si>
    <t>00010907050000000110</t>
  </si>
  <si>
    <t>00010907052040000110</t>
  </si>
  <si>
    <t>Денежные взыскания(штрафы) за нарушение законодательства в области охраны окружающей среды</t>
  </si>
  <si>
    <t>00011625050010000140</t>
  </si>
  <si>
    <t xml:space="preserve">Денежные взыскания(штрафы) за правонарушения в области дорожного движения </t>
  </si>
  <si>
    <t>00011630000010000140</t>
  </si>
  <si>
    <t>Денежные взыскания(штрафы)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</si>
  <si>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</si>
  <si>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</si>
  <si>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00011630013010000140</t>
  </si>
  <si>
    <t>Массовый спорт</t>
  </si>
  <si>
    <t>октября</t>
  </si>
  <si>
    <t>Доходы,получаемые в виде арендной платы за земли после разграничения гос.собственности на землю,а также средства от продажи права на заключение договоров аренды указанных земельных участков</t>
  </si>
  <si>
    <t>Доходы,получаемые в виде арендной платы,а также средства оттпродажи права на заключение договоров аренды за земли,находящиеся в собственности городских округов</t>
  </si>
  <si>
    <t>00011105020000000120</t>
  </si>
  <si>
    <t>00011105024040000120</t>
  </si>
  <si>
    <t>Доходы от реализации имущества,нах.в собственности город.округов,в части реализации материальных запасов по указанному имуществу</t>
  </si>
  <si>
    <t>Доходы от реализации иного имущества,нах.в собственности город.округов,в части реализации материальных запасов по указанному имуществу</t>
  </si>
  <si>
    <t>00011402040040000440</t>
  </si>
  <si>
    <t>00011402043040000440</t>
  </si>
  <si>
    <t>00011603010010000140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</si>
  <si>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</si>
  <si>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</si>
  <si>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00020202008000000151</t>
  </si>
  <si>
    <t>00020202008040000151</t>
  </si>
  <si>
    <t>Субсидии бюджетам на государственную поддержку малого и среднего предпринимательства,включая крестьянские(фермерские) хозяйства</t>
  </si>
  <si>
    <t>Субсидии бюджетам городских округов на государственную поддержку малого и среднего предпринимательства,включая крестьянские(фермерские) хозяйства</t>
  </si>
  <si>
    <t>00020202009000000151</t>
  </si>
  <si>
    <t>00020202009040000151</t>
  </si>
  <si>
    <t>Субвенции бюджетам на составление(изменение)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</si>
  <si>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</si>
  <si>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</si>
  <si>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00020203007040000151</t>
  </si>
  <si>
    <t>Расходы на выплаты персоналу в целях обеспечения выполнения функций государственными органами,казенными учреждениями,органами управления государственными внебюджетными фодами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</si>
  <si>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</si>
  <si>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</si>
  <si>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Начисления на выплаты по оплате труда</t>
  </si>
  <si>
    <t>Расходы на выплаты персоналу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</si>
  <si>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</si>
  <si>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государственных(муниципальных) органов,за исключением фонда оплаты труда</t>
  </si>
  <si>
    <t>Закупка товаров,работ и услуг для государственных нужд</t>
  </si>
  <si>
    <t>Иные закупки товаров,работ и услуг для государственных нужд</t>
  </si>
  <si>
    <t>Закупка товаров,работ и услуг в целях капитального ремонта государтственного(муниципального) имущества</t>
  </si>
  <si>
    <t>Прочая закупка товаров,работ и услуг для обеспечения государственных(муниципальных) нужд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</si>
  <si>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</si>
  <si>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</si>
  <si>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Пособия и компенсации гражданам и иные социальные выплаты,кроме публичных нормативных обязательств</t>
  </si>
  <si>
    <t>Иные бюджетные ассигнования</t>
  </si>
  <si>
    <t>Исполнение судебных актов</t>
  </si>
  <si>
    <t>Исолнение судебных актов Российской Федерации и мирорвых соглашений по возмещению вреда,причиненного в результате незаконных действий(бездействия)органов государственной власти,органов местного самоуправления либо должностных лиц этих органов,а также в результате деятельности казенных учреждений</t>
  </si>
  <si>
    <t>Уплата налогов,сборов и иных платежей</t>
  </si>
  <si>
    <t>Уплата прочих налогов,сборов и иных платежей</t>
  </si>
  <si>
    <t>Резервные средства</t>
  </si>
  <si>
    <t>Социальные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</si>
  <si>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</si>
  <si>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законодательных(представительных) органов гос.власти и пред.органов муниципальных образований</t>
  </si>
  <si>
    <t>Расходы на выплаты персоналу в целях обеспечения выполнения функций государственными органами,казенными учреждениями,органами управления государственными внебюджетными фондами</t>
  </si>
  <si>
    <t>Функционирование Правительства РФ,высших исполнительных органов гос.власти субъектов РФ,местных администраций</t>
  </si>
  <si>
    <t>Судебная система</t>
  </si>
  <si>
    <t>000 0107 0000000 000 000</t>
  </si>
  <si>
    <t>Специальные расходы</t>
  </si>
  <si>
    <t>Иные выплаты персоналу казенных учреждений,за исключением фонда оплаты труда</t>
  </si>
  <si>
    <t>Субсидии юридическим лицам(кроме некомммерческих организаций),индивидуальным предпринимателям,физическим лицам</t>
  </si>
  <si>
    <t>Безвозмездные перечисления организациям,за исключением государственных и муниципальных организаций</t>
  </si>
  <si>
    <t>Бюджетные инвестиции</t>
  </si>
  <si>
    <t>Капитальные вложения в объекты государственной(муниципальной)собственности</t>
  </si>
  <si>
    <t>Бюджетные инвестиции в объекты капитального строительства государственной(муниципальной) собствености</t>
  </si>
  <si>
    <t>Уплата иных платежей</t>
  </si>
  <si>
    <t>Премии и гранты</t>
  </si>
  <si>
    <t>Предоставление субсидий бюджетным,автономным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</si>
  <si>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</si>
  <si>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</si>
  <si>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</si>
  <si>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</si>
  <si>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государственного(муниципального) задания на оказание государственных(муниципальных) услуг</t>
  </si>
  <si>
    <t>Субсидии автономным учреждениям на иные цели</t>
  </si>
  <si>
    <t>000 0804 0000000 000 000</t>
  </si>
  <si>
    <t>000 0804 0000000 100 000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</si>
  <si>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</si>
  <si>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</si>
  <si>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</si>
  <si>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</si>
  <si>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</si>
  <si>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</si>
  <si>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</si>
  <si>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</si>
  <si>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000 0804 0000000 122 210</t>
  </si>
  <si>
    <t>000 0804 0000000 122 211</t>
  </si>
  <si>
    <t>000 0804 0000000 122 212</t>
  </si>
  <si>
    <t>000 0804 0000000 122 213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</si>
  <si>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</si>
  <si>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</si>
  <si>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</si>
  <si>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</si>
  <si>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</si>
  <si>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000 0804 0000000 244 221</t>
  </si>
  <si>
    <t>000 0804 0000000 244 225</t>
  </si>
  <si>
    <t>000 0804 0000000 244 226</t>
  </si>
  <si>
    <t>000 0804 0000000 244 290</t>
  </si>
  <si>
    <t>000 0804 0000000 244 300</t>
  </si>
  <si>
    <t>000 0804 0000000 244 340</t>
  </si>
  <si>
    <t>000 0804 0000000 800 000</t>
  </si>
  <si>
    <t>000 0804 0000000 850 000</t>
  </si>
  <si>
    <t>000 0804 0000000 852 000</t>
  </si>
  <si>
    <t>000 0804 0000000 852 200</t>
  </si>
  <si>
    <t>000 0804 0000000 852 290</t>
  </si>
  <si>
    <t>Публичные нормативные социальные выплаты гражданам</t>
  </si>
  <si>
    <t>Пособия,компенсации,мер социальной поддержки по публичным нормативным обязательствам</t>
  </si>
  <si>
    <t>Пенсии,пособия,вплачиваемые организациями сектора государственного управления</t>
  </si>
  <si>
    <t>Субсидии гражданам на приобретение жилья</t>
  </si>
  <si>
    <t>Иные выплаты населению</t>
  </si>
  <si>
    <t>Бюджетные инвестиции на приобретение объектов недвижимого имущества в государственную(муниципальную) собственность</t>
  </si>
  <si>
    <t>Приобретение товаров,работ,услуг в пользу граждан в целях их социального обеспечения</t>
  </si>
  <si>
    <t>000 1100 0000000 000 000</t>
  </si>
  <si>
    <t>000 0100 0000000 100 000</t>
  </si>
  <si>
    <t>000 0100 0000000 000 000</t>
  </si>
  <si>
    <t>000 1100 0000000 100 000</t>
  </si>
  <si>
    <t>000 1100 0000000 120 000</t>
  </si>
  <si>
    <t>000 1100 0000000 121 000</t>
  </si>
  <si>
    <t>000 1100 0000000 121 200</t>
  </si>
  <si>
    <t>000 1100 0000000 121 210</t>
  </si>
  <si>
    <t>000 1100 0000000 121 211</t>
  </si>
  <si>
    <t>000 1100 0000000 121 213</t>
  </si>
  <si>
    <t>000 1100 0000000 122 000</t>
  </si>
  <si>
    <t>000 1100 0000000 122 200</t>
  </si>
  <si>
    <t>000 1100 0000000 122 290</t>
  </si>
  <si>
    <t>000 1100 0000000 200 000</t>
  </si>
  <si>
    <t>000 1100 0000000 240 000</t>
  </si>
  <si>
    <t>000 1100 0000000 244 000</t>
  </si>
  <si>
    <t>000 1100 0000000 244 200</t>
  </si>
  <si>
    <t>000 1100 0000000 244 220</t>
  </si>
  <si>
    <t>000 1100 0000000 244 221</t>
  </si>
  <si>
    <t>000 1100 0000000 244 222</t>
  </si>
  <si>
    <t>000 1100 0000000 244 226</t>
  </si>
  <si>
    <t>000 1100 0000000 244 290</t>
  </si>
  <si>
    <t>000 1100 0000000 244 300</t>
  </si>
  <si>
    <t>000 1100 0000000 244 310</t>
  </si>
  <si>
    <t>000 1100 0000000 244 340</t>
  </si>
  <si>
    <t>000 1100 0000000 600 000</t>
  </si>
  <si>
    <t>000 1100 0000000 610 000</t>
  </si>
  <si>
    <t>000 1100 0000000 612 000</t>
  </si>
  <si>
    <t>000 1100 0000000 612 200</t>
  </si>
  <si>
    <t>000 1100 0000000 612 240</t>
  </si>
  <si>
    <t>000 1100 0000000 612 241</t>
  </si>
  <si>
    <t>000 1101 0000000 000 000</t>
  </si>
  <si>
    <t>000 1101 0000000 100 000</t>
  </si>
  <si>
    <t>000 1101 0000000 120 000</t>
  </si>
  <si>
    <t>000 1101 0000000 122 000</t>
  </si>
  <si>
    <t>000 1101 0000000 122 200</t>
  </si>
  <si>
    <t>000 1101 0000000 122 290</t>
  </si>
  <si>
    <t>000 1101 0000000 200 000</t>
  </si>
  <si>
    <t>000 1101 0000000 240 000</t>
  </si>
  <si>
    <t>000 1101 0000000 244 000</t>
  </si>
  <si>
    <t>000 1101 0000000 244 200</t>
  </si>
  <si>
    <t>000 1101 0000000 244 220</t>
  </si>
  <si>
    <t>000 1101 0000000 244 222</t>
  </si>
  <si>
    <t>000 1101 0000000 244 226</t>
  </si>
  <si>
    <t>000 1006 0000000 244 200</t>
  </si>
  <si>
    <t>000 1006 0000000 244 220</t>
  </si>
  <si>
    <t>000 1006 0000000 244 000</t>
  </si>
  <si>
    <t>000 1006 0000000 244 221</t>
  </si>
  <si>
    <t>000 1006 0000000 244 223</t>
  </si>
  <si>
    <t>000 1006 0000000 244 225</t>
  </si>
  <si>
    <t>000 1006 0000000 244 226</t>
  </si>
  <si>
    <t>000 1006 0000000 244 290</t>
  </si>
  <si>
    <t>000 1006 0000000 244 300</t>
  </si>
  <si>
    <t>000 1006 0000000 244 310</t>
  </si>
  <si>
    <t>000 1006 0000000 244 340</t>
  </si>
  <si>
    <t>000 1006 0000000 800 000</t>
  </si>
  <si>
    <t>000 1006 0000000 850 000</t>
  </si>
  <si>
    <t>000 1006 0000000 852 000</t>
  </si>
  <si>
    <t>000 1006 0000000 852 200</t>
  </si>
  <si>
    <t>000 1006 0000000 852 290</t>
  </si>
  <si>
    <t>000 1101 0000000 244 290</t>
  </si>
  <si>
    <t>000 1101 0000000 600 000</t>
  </si>
  <si>
    <t>000 1101 0000000 610 000</t>
  </si>
  <si>
    <t>000 1101 0000000 612 000</t>
  </si>
  <si>
    <t>000 1101 0000000 612 200</t>
  </si>
  <si>
    <t>000 1101 0000000 612 240</t>
  </si>
  <si>
    <t>000 1101 0000000 612 241</t>
  </si>
  <si>
    <t>000 1101 0000000 244 300</t>
  </si>
  <si>
    <t xml:space="preserve">000 1101 0000000 244 310 </t>
  </si>
  <si>
    <t xml:space="preserve">000 1101 0000000 244 340 </t>
  </si>
  <si>
    <t>000 0100 0000000 110 000</t>
  </si>
  <si>
    <t>000 0100 0000000 111 000</t>
  </si>
  <si>
    <t>000 0100 0000000 111 200</t>
  </si>
  <si>
    <t>000 0100 0000000 111 210</t>
  </si>
  <si>
    <t>000 0100 0000000 111 211</t>
  </si>
  <si>
    <t>000 0100 0000000 111 213</t>
  </si>
  <si>
    <t>000 0100 0000000 120 000</t>
  </si>
  <si>
    <t>000 0100 0000000 121 000</t>
  </si>
  <si>
    <t>000 0100 0000000 121 200</t>
  </si>
  <si>
    <t>000 0100 0000000 121 210</t>
  </si>
  <si>
    <t>000 0100 0000000 121 211</t>
  </si>
  <si>
    <t>000 0100 0000000 121 213</t>
  </si>
  <si>
    <t>000 0100 0000000 122 000</t>
  </si>
  <si>
    <t>000 0100 0000000 122 200</t>
  </si>
  <si>
    <t>000 0100 0000000 122 210</t>
  </si>
  <si>
    <t>000 0100 0000000 122 211</t>
  </si>
  <si>
    <t>000 0100 0000000 122 212</t>
  </si>
  <si>
    <t>000 0100 0000000 122 213</t>
  </si>
  <si>
    <t>000 0100 0000000 122 220</t>
  </si>
  <si>
    <t>000 0100 0000000 122 222</t>
  </si>
  <si>
    <t>000 0100 0000000 122 226</t>
  </si>
  <si>
    <t>000 0100 0000000 122 260</t>
  </si>
  <si>
    <t>000 0100 0000000 122 262</t>
  </si>
  <si>
    <t>000 0100 0000000 200 000</t>
  </si>
  <si>
    <t>000 0100 0000000 240 000</t>
  </si>
  <si>
    <t>000 0100 0000000 243 000</t>
  </si>
  <si>
    <t>000 0100 0000000 243 200</t>
  </si>
  <si>
    <t>000 0100 0000000 243 220</t>
  </si>
  <si>
    <t>000 0100 0000000 243 225</t>
  </si>
  <si>
    <t>000 0100 0000000 244 000</t>
  </si>
  <si>
    <t>000 0100 0000000 244 200</t>
  </si>
  <si>
    <t>000 0100 0000000 244 220</t>
  </si>
  <si>
    <t>000 0100 0000000 244 221</t>
  </si>
  <si>
    <t>000 0100 0000000 244 223</t>
  </si>
  <si>
    <t>000 0100 0000000 244 225</t>
  </si>
  <si>
    <t>000 0100 0000000 244 226</t>
  </si>
  <si>
    <t>000 0100 0000000 244 290</t>
  </si>
  <si>
    <t>000 0100 0000000 244 300</t>
  </si>
  <si>
    <t>000 0100 0000000 244 310</t>
  </si>
  <si>
    <t>000 0100 0000000 244 340</t>
  </si>
  <si>
    <t>000 0100 0000000 300 000</t>
  </si>
  <si>
    <t>000 0100 0000000 320 000</t>
  </si>
  <si>
    <t>000 0100 0000000 321 000</t>
  </si>
  <si>
    <t>000 0100 0000000 321 200</t>
  </si>
  <si>
    <t>000 0100 0000000 321 260</t>
  </si>
  <si>
    <t>000 0100 0000000 321 262</t>
  </si>
  <si>
    <t>000 0100 0000000 800 000</t>
  </si>
  <si>
    <t>000 0100 0000000 830 000</t>
  </si>
  <si>
    <t>000 0100 0000000 831 000</t>
  </si>
  <si>
    <t>000 0100 0000000 831 200</t>
  </si>
  <si>
    <t>000 0100 0000000 831 290</t>
  </si>
  <si>
    <t>000 0100 0000000 850 000</t>
  </si>
  <si>
    <t>000 0100 0000000 852 000</t>
  </si>
  <si>
    <t>000 0100 0000000 852 200</t>
  </si>
  <si>
    <t>000 0100 0000000 852 290</t>
  </si>
  <si>
    <t>000 0100 0000000 870 000</t>
  </si>
  <si>
    <t>000 0100 0000000 870 200</t>
  </si>
  <si>
    <t>000 0100 0000000 870 290</t>
  </si>
  <si>
    <t>000 0100 0000000 880 000</t>
  </si>
  <si>
    <t>000 0100 0000000 880 200</t>
  </si>
  <si>
    <t>000 0100 0000000 880 290</t>
  </si>
  <si>
    <t>000 1102 0000000 000 000</t>
  </si>
  <si>
    <t>000 1102 0000000 600 000</t>
  </si>
  <si>
    <t>000 1102 0000000 610 000</t>
  </si>
  <si>
    <t>000 1102 0000000 612 000</t>
  </si>
  <si>
    <t>000 1102 0000000 612 200</t>
  </si>
  <si>
    <t>000 1102 0000000 612 240</t>
  </si>
  <si>
    <t>000 1102 0000000 612 241</t>
  </si>
  <si>
    <t>000 1105 0000000 000 000</t>
  </si>
  <si>
    <t>000 1105 0000000 100 000</t>
  </si>
  <si>
    <t>000 1105 0000000 120 000</t>
  </si>
  <si>
    <t>000 1105 0000000 121 000</t>
  </si>
  <si>
    <t>000 1105 0000000 121 200</t>
  </si>
  <si>
    <t>000 1105 0000000 121 210</t>
  </si>
  <si>
    <t>000 1105 0000000 121 211</t>
  </si>
  <si>
    <t>000 1105 0000000 121 213</t>
  </si>
  <si>
    <t>000 1105 0000000 200 000</t>
  </si>
  <si>
    <t>000 1105 0000000 240 000</t>
  </si>
  <si>
    <t>000 1105 0000000 244 000</t>
  </si>
  <si>
    <t>000 1105 0000000 244 200</t>
  </si>
  <si>
    <t>000 1105 0000000 244 220</t>
  </si>
  <si>
    <t>000 1105 0000000 244 221</t>
  </si>
  <si>
    <t>000 1105 0000000 244 300</t>
  </si>
  <si>
    <t>000 1105 0000000 244 340</t>
  </si>
  <si>
    <t>000 1200 0000000 000 000</t>
  </si>
  <si>
    <t>000 1200 0000000 600 000</t>
  </si>
  <si>
    <t>000 1200 0000000 610 000</t>
  </si>
  <si>
    <t>000 1200 0000000 611 000</t>
  </si>
  <si>
    <t>000 1200 0000000 611 200</t>
  </si>
  <si>
    <t>000 1200 0000000 611 240</t>
  </si>
  <si>
    <t>000 1200 0000000 611 241</t>
  </si>
  <si>
    <t>000 1200 0000000 612 000</t>
  </si>
  <si>
    <t>000 1200 0000000 612 200</t>
  </si>
  <si>
    <t>000 1200 0000000 612 240</t>
  </si>
  <si>
    <t>000 1200 0000000 612 241</t>
  </si>
  <si>
    <t>000 1202 0000000 000 000</t>
  </si>
  <si>
    <t>000 1202 0000000 600 000</t>
  </si>
  <si>
    <t>000 1202 0000000 610 000</t>
  </si>
  <si>
    <t>000 1202 0000000 611 000</t>
  </si>
  <si>
    <t>000 1202 0000000 611 200</t>
  </si>
  <si>
    <t>000 1202 0000000 611 240</t>
  </si>
  <si>
    <t>000 1202 0000000 611 241</t>
  </si>
  <si>
    <t>000 1202 0000000 612 000</t>
  </si>
  <si>
    <t>000 1202 0000000 612 200</t>
  </si>
  <si>
    <t>000 1202 0000000 612 240</t>
  </si>
  <si>
    <t>000 1202 0000000 612 241</t>
  </si>
  <si>
    <t>000 1300 0000000 000 000</t>
  </si>
  <si>
    <t>000 1300 0000000 700 000</t>
  </si>
  <si>
    <t>Обслуживание муниципального долга</t>
  </si>
  <si>
    <t>000 1300 0000000 730 000</t>
  </si>
  <si>
    <t>000 1300 0000000 730 200</t>
  </si>
  <si>
    <t>000 1300 0000000 730 230</t>
  </si>
  <si>
    <t>000 1300 0000000 730 231</t>
  </si>
  <si>
    <t>000 1301 0000000 000 000</t>
  </si>
  <si>
    <t>000 1301 0000000 700 000</t>
  </si>
  <si>
    <t>000 1301 0000000 730 000</t>
  </si>
  <si>
    <t>000 1301 0000000 730 200</t>
  </si>
  <si>
    <t>000 1301 0000000 730 230</t>
  </si>
  <si>
    <t>000 1301 0000000 730 231</t>
  </si>
  <si>
    <t>000 0102 0000000 000 000</t>
  </si>
  <si>
    <t>000 0102 0000000 100 000</t>
  </si>
  <si>
    <t>000 0102 0000000 120 000</t>
  </si>
  <si>
    <t>000 0102 0000000 121 000</t>
  </si>
  <si>
    <t>000 0102 0000000 121 200</t>
  </si>
  <si>
    <t>000 0102 0000000 121 210</t>
  </si>
  <si>
    <t>000 0102 0000000 121 211</t>
  </si>
  <si>
    <t>000 0102 0000000 121 213</t>
  </si>
  <si>
    <t>000 0103 0000000 000 000</t>
  </si>
  <si>
    <t>000 0103 0000000 100 000</t>
  </si>
  <si>
    <t>000 0103 0000000 120 000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</si>
  <si>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</si>
  <si>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</si>
  <si>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</si>
  <si>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</si>
  <si>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</si>
  <si>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000 0103 0000000 122 000</t>
  </si>
  <si>
    <t>000 0103 0000000 122 200</t>
  </si>
  <si>
    <t>000 0103 0000000 122 210</t>
  </si>
  <si>
    <t>000 0103 0000000 122 212</t>
  </si>
  <si>
    <t>000 0103 0000000 122 220</t>
  </si>
  <si>
    <t>000 0103 0000000 122 222</t>
  </si>
  <si>
    <t>000 0103 0000000 122 226</t>
  </si>
  <si>
    <t>000 0103 0000000 200 000</t>
  </si>
  <si>
    <t>000 0103 0000000 240 000</t>
  </si>
  <si>
    <t>000 0103 0000000 244 000</t>
  </si>
  <si>
    <t>000 0103 0000000 244 200</t>
  </si>
  <si>
    <t>000 0103 0000000 244 220</t>
  </si>
  <si>
    <t>000 0103 0000000 244 221</t>
  </si>
  <si>
    <t>000 0103 0000000 244 225</t>
  </si>
  <si>
    <t>000 0103 0000000 244 226</t>
  </si>
  <si>
    <t>000 0103 0000000 244 300</t>
  </si>
  <si>
    <t>000 0103 0000000 244 310</t>
  </si>
  <si>
    <t>000 0103 0000000 244 340</t>
  </si>
  <si>
    <t>000 0103 0000000 800 000</t>
  </si>
  <si>
    <t>000 0103 0000000 850 000</t>
  </si>
  <si>
    <t>000 0103 0000000 852 000</t>
  </si>
  <si>
    <t>000 0103 0000000 852 200</t>
  </si>
  <si>
    <t>000 0103 0000000 852 290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</si>
  <si>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</si>
  <si>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</si>
  <si>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</si>
  <si>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</si>
  <si>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</si>
  <si>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</si>
  <si>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</si>
  <si>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</si>
  <si>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</si>
  <si>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</si>
  <si>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</si>
  <si>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000 0104 0000000 122 211</t>
  </si>
  <si>
    <t>000 0104 0000000 122 212</t>
  </si>
  <si>
    <t>000 0104 0000000 122 213</t>
  </si>
  <si>
    <t>000 0104 0000000 122 220</t>
  </si>
  <si>
    <t>000 0104 0000000 122 222</t>
  </si>
  <si>
    <t>000 0104 0000000 122 226</t>
  </si>
  <si>
    <t>000 0104 0000000 200 000</t>
  </si>
  <si>
    <t>000 0104 0000000 240 000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</si>
  <si>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</si>
  <si>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</si>
  <si>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</si>
  <si>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</si>
  <si>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</si>
  <si>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</si>
  <si>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</si>
  <si>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</si>
  <si>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</si>
  <si>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</si>
  <si>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000 0104 0000000 300 000</t>
  </si>
  <si>
    <t>000 0104 0000000 320 000</t>
  </si>
  <si>
    <t>000 0104 0000000 321 000</t>
  </si>
  <si>
    <t>000 0104 0000000 321 200</t>
  </si>
  <si>
    <t>000 0104 0000000 321 260</t>
  </si>
  <si>
    <t>000 0104 0000000 321 262</t>
  </si>
  <si>
    <t>000 0104 0000000 800 000</t>
  </si>
  <si>
    <t>000 0104 0000000 850 000</t>
  </si>
  <si>
    <t>000 0104 0000000 852 000</t>
  </si>
  <si>
    <t>000 0104 0000000 852 200</t>
  </si>
  <si>
    <t>000 0104 0000000 852 290</t>
  </si>
  <si>
    <t>000 0105 0000000 000 000</t>
  </si>
  <si>
    <t>000 0105 0000000 200 000</t>
  </si>
  <si>
    <t>000 0105 0000000 240 000</t>
  </si>
  <si>
    <t>000 0105 0000000 244 000</t>
  </si>
  <si>
    <t>000 0105 0000000 244 200</t>
  </si>
  <si>
    <t>000 0105 0000000 244 220</t>
  </si>
  <si>
    <t>000 0105 0000000 244 226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</si>
  <si>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</si>
  <si>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</si>
  <si>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</si>
  <si>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</si>
  <si>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</si>
  <si>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</si>
  <si>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</si>
  <si>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</si>
  <si>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</si>
  <si>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</si>
  <si>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</si>
  <si>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000 0106 0000000 122 211</t>
  </si>
  <si>
    <t>000 0106 0000000 122 212</t>
  </si>
  <si>
    <t>000 0106 0000000 122 213</t>
  </si>
  <si>
    <t>000 0106 0000000 122 220</t>
  </si>
  <si>
    <t>000 0106 0000000 122 222</t>
  </si>
  <si>
    <t>000 0106 0000000 122 226</t>
  </si>
  <si>
    <t>000 0106 0000000 122 260</t>
  </si>
  <si>
    <t>000 0106 0000000 122 262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</si>
  <si>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</si>
  <si>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</si>
  <si>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</si>
  <si>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</si>
  <si>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</si>
  <si>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000 0106 0000000 244 221</t>
  </si>
  <si>
    <t>000 0106 0000000 244 223</t>
  </si>
  <si>
    <t>000 0106 0000000 244 225</t>
  </si>
  <si>
    <t>000 0106 0000000 244 226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</si>
  <si>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</si>
  <si>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</si>
  <si>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</si>
  <si>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</si>
  <si>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</si>
  <si>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000 0106 0000000 852 000</t>
  </si>
  <si>
    <t>000 0106 0000000 852 200</t>
  </si>
  <si>
    <t>000 0106 0000000 852 290</t>
  </si>
  <si>
    <t>000 0107 0000000 800 000</t>
  </si>
  <si>
    <t>000 0107 0000000 880 000</t>
  </si>
  <si>
    <t>000 0107 0000000 880 200</t>
  </si>
  <si>
    <t>000 0107 0000000 880 290</t>
  </si>
  <si>
    <t>000 0111 0000000 000 000</t>
  </si>
  <si>
    <t>000 0111 0000000 800 000</t>
  </si>
  <si>
    <t>000 0111 0000000 870 000</t>
  </si>
  <si>
    <t>000 0111 0000000 870 200</t>
  </si>
  <si>
    <t>000 0111 0000000 870 290</t>
  </si>
  <si>
    <t>000 0113 0000000 000 000</t>
  </si>
  <si>
    <t>000 0113 0000000 100 000</t>
  </si>
  <si>
    <t>000 0113 0000000 110 000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</si>
  <si>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</si>
  <si>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</si>
  <si>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</si>
  <si>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</si>
  <si>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</si>
  <si>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</si>
  <si>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</si>
  <si>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</si>
  <si>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</si>
  <si>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</si>
  <si>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</si>
  <si>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</si>
  <si>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</si>
  <si>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</si>
  <si>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000 0113 0000000 122 211</t>
  </si>
  <si>
    <t>000 0113 0000000 122 212</t>
  </si>
  <si>
    <t>000 0113 0000000 122 213</t>
  </si>
  <si>
    <t>000 0113 0000000 122 220</t>
  </si>
  <si>
    <t>000 0113 0000000 122 222</t>
  </si>
  <si>
    <t>000 0113 0000000 122 260</t>
  </si>
  <si>
    <t>000 0113 0000000 122 262</t>
  </si>
  <si>
    <t>000 0113 0000000 200 000</t>
  </si>
  <si>
    <t>000 0113 0000000 240 000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</si>
  <si>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</si>
  <si>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</si>
  <si>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</si>
  <si>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</si>
  <si>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</si>
  <si>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</si>
  <si>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</si>
  <si>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</si>
  <si>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</si>
  <si>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</si>
  <si>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</si>
  <si>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</si>
  <si>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</si>
  <si>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</si>
  <si>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</si>
  <si>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000 0113 0000000 800 000</t>
  </si>
  <si>
    <t>000 0113 0000000 830 000</t>
  </si>
  <si>
    <t>000 0113 0000000 831 000</t>
  </si>
  <si>
    <t>000 0113 0000000 831 200</t>
  </si>
  <si>
    <t>000 0113 0000000 831 290</t>
  </si>
  <si>
    <t>000 0113 0000000 850 000</t>
  </si>
  <si>
    <t>000 0113 0000000 852 000</t>
  </si>
  <si>
    <t>000 0113 0000000 852 200</t>
  </si>
  <si>
    <t>000 0113 0000000 852 290</t>
  </si>
  <si>
    <t>000 0300 0000000 000 000</t>
  </si>
  <si>
    <t>000 0300 0000000 100 000</t>
  </si>
  <si>
    <t>000 0300 0000000 110 000</t>
  </si>
  <si>
    <t>000 0300 0000000 111 000</t>
  </si>
  <si>
    <t>000 0300 0000000 111 200</t>
  </si>
  <si>
    <t>000 0300 0000000 111 210</t>
  </si>
  <si>
    <t>000 0300 0000000 111 211</t>
  </si>
  <si>
    <t>000 0300 0000000 111 213</t>
  </si>
  <si>
    <t>000 0300 0000000 112 000</t>
  </si>
  <si>
    <t>000 0300 0000000 112 200</t>
  </si>
  <si>
    <t>000 0300 0000000 112 210</t>
  </si>
  <si>
    <t>000 0300 0000000 112 212</t>
  </si>
  <si>
    <t>000 0300 0000000 112 220</t>
  </si>
  <si>
    <t>000 0300 0000000 112 222</t>
  </si>
  <si>
    <t>000 0300 0000000 112 226</t>
  </si>
  <si>
    <t>000 0300 0000000 200 000</t>
  </si>
  <si>
    <t>000 0300 0000000 240 000</t>
  </si>
  <si>
    <t>000 0300 0000000 244 000</t>
  </si>
  <si>
    <t>000 0300 0000000 244 200</t>
  </si>
  <si>
    <t>000 0300 0000000 244 220</t>
  </si>
  <si>
    <t>000 0300 0000000 244 221</t>
  </si>
  <si>
    <t>000 0300 0000000 244 225</t>
  </si>
  <si>
    <t>000 0300 0000000 244 226</t>
  </si>
  <si>
    <t>000 0300 0000000 244 300</t>
  </si>
  <si>
    <t>000 0300 0000000 244 310</t>
  </si>
  <si>
    <t>000 0300 0000000 244 340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</si>
  <si>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</si>
  <si>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</si>
  <si>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</si>
  <si>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</si>
  <si>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</si>
  <si>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</si>
  <si>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</si>
  <si>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</si>
  <si>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</si>
  <si>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</si>
  <si>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</si>
  <si>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</si>
  <si>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000 0309 0000000 112 220</t>
  </si>
  <si>
    <t>000 0309 0000000 112 222</t>
  </si>
  <si>
    <t>000 0309 0000000 112 226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</si>
  <si>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</si>
  <si>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</si>
  <si>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</si>
  <si>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</si>
  <si>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</si>
  <si>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000 0309 0000000 244 221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</si>
  <si>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</si>
  <si>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</si>
  <si>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</si>
  <si>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</si>
  <si>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</si>
  <si>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000 0400 0000000 000 000</t>
  </si>
  <si>
    <t>000 0400 0000000 200 000</t>
  </si>
  <si>
    <t>000 0400 0000000 240 000</t>
  </si>
  <si>
    <t>000 0400 0000000 243 000</t>
  </si>
  <si>
    <t>000 0400 0000000 243 200</t>
  </si>
  <si>
    <t>000 0400 0000000 243 220</t>
  </si>
  <si>
    <t>000 0400 0000000 243 225</t>
  </si>
  <si>
    <t>000 0400 0000000 244 000</t>
  </si>
  <si>
    <t>000 0400 0000000 244 200</t>
  </si>
  <si>
    <t>000 0400 0000000 244 220</t>
  </si>
  <si>
    <t>000 0400 0000000 244 225</t>
  </si>
  <si>
    <t>000 0400 0000000 244 226</t>
  </si>
  <si>
    <t>000 0400 0000000 244 300</t>
  </si>
  <si>
    <t>000 0400 0000000 244 310</t>
  </si>
  <si>
    <t>000 0400 0000000 244 340</t>
  </si>
  <si>
    <t>000 0400 0000000 800 000</t>
  </si>
  <si>
    <t>000 0400 0000000 810 000</t>
  </si>
  <si>
    <t>000 0400 0000000 810 200</t>
  </si>
  <si>
    <t>000 0400 0000000 810 240</t>
  </si>
  <si>
    <t>000 0400 0000000 810 242</t>
  </si>
  <si>
    <t>000 0408 0000000 000 000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</si>
  <si>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</si>
  <si>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</si>
  <si>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</si>
  <si>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</si>
  <si>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</si>
  <si>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000 0409 0000000 000 000</t>
  </si>
  <si>
    <t>000 0409 0000000 200 000</t>
  </si>
  <si>
    <t>000 0409 0000000 240 000</t>
  </si>
  <si>
    <t>000 0409 0000000 243 000</t>
  </si>
  <si>
    <t>000 0409 0000000 243 200</t>
  </si>
  <si>
    <t>000 0409 0000000 243 220</t>
  </si>
  <si>
    <t>000 0409 0000000 243 225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</si>
  <si>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</si>
  <si>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</si>
  <si>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</si>
  <si>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</si>
  <si>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</si>
  <si>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</si>
  <si>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000 0409 0000000 244 310</t>
  </si>
  <si>
    <t>000 0409 0000000 244 340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</si>
  <si>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</si>
  <si>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</si>
  <si>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</si>
  <si>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</si>
  <si>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</si>
  <si>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</si>
  <si>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</si>
  <si>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</si>
  <si>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</si>
  <si>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</si>
  <si>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</si>
  <si>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</si>
  <si>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000 0500 0000000 000 000</t>
  </si>
  <si>
    <t>000 0500 0000000 100 000</t>
  </si>
  <si>
    <t>000 0500 0000000 110 000</t>
  </si>
  <si>
    <t>000 0500 0000000 111 000</t>
  </si>
  <si>
    <t>000 0500 0000000 111 200</t>
  </si>
  <si>
    <t>000 0500 0000000 111 210</t>
  </si>
  <si>
    <t>000 0500 0000000 111 211</t>
  </si>
  <si>
    <t>000 0500 0000000 111 213</t>
  </si>
  <si>
    <t>000 0500 0000000 200 000</t>
  </si>
  <si>
    <t>000 0500 0000000 240 000</t>
  </si>
  <si>
    <t>000 0500 0000000 243 000</t>
  </si>
  <si>
    <t>000 0500 0000000 243 200</t>
  </si>
  <si>
    <t>000 0500 0000000 243 220</t>
  </si>
  <si>
    <t>000 0500 0000000 243 225</t>
  </si>
  <si>
    <t>000 0500 0000000 244 000</t>
  </si>
  <si>
    <t>000 0500 0000000 244 200</t>
  </si>
  <si>
    <t>000 0500 0000000 244 220</t>
  </si>
  <si>
    <t>000 0500 0000000 244 221</t>
  </si>
  <si>
    <t>000 0500 0000000 244 222</t>
  </si>
  <si>
    <t>000 0500 0000000 244 223</t>
  </si>
  <si>
    <t>000 0500 0000000 244 225</t>
  </si>
  <si>
    <t>000 0500 0000000 244 226</t>
  </si>
  <si>
    <t>000 0500 0000000 244 300</t>
  </si>
  <si>
    <t>000 0500 0000000 244 310</t>
  </si>
  <si>
    <t>000 0500 0000000 244 340</t>
  </si>
  <si>
    <t>000 0500 0000000 400 000</t>
  </si>
  <si>
    <t>000 0500 0000000 410 000</t>
  </si>
  <si>
    <t>000 0500 0000000 414 000</t>
  </si>
  <si>
    <t>000 0500 0000000 414 300</t>
  </si>
  <si>
    <t>000 0500 0000000 414 310</t>
  </si>
  <si>
    <t>000 0500 0000000 800 000</t>
  </si>
  <si>
    <t>000 0500 0000000 810 000</t>
  </si>
  <si>
    <t>000 0500 0000000 810 200</t>
  </si>
  <si>
    <t>000 0500 0000000 810 240</t>
  </si>
  <si>
    <t>000 0500 0000000 810 242</t>
  </si>
  <si>
    <t>000 0500 0000000 850 000</t>
  </si>
  <si>
    <t>000 0500 0000000 852 000</t>
  </si>
  <si>
    <t>000 0500 0000000 852 200</t>
  </si>
  <si>
    <t>000 0500 0000000 852 290</t>
  </si>
  <si>
    <t>000 0500 0000000 853 000</t>
  </si>
  <si>
    <t>000 0500 0000000 853 200</t>
  </si>
  <si>
    <t>000 0500 0000000 853 290</t>
  </si>
  <si>
    <t>000 0501 0000000 000 000</t>
  </si>
  <si>
    <t>000 0501 0000000 400 000</t>
  </si>
  <si>
    <t>000 0501 0000000 410 000</t>
  </si>
  <si>
    <t>000 0501 0000000 414 000</t>
  </si>
  <si>
    <t>000 0501 0000000 414 300</t>
  </si>
  <si>
    <t>000 0501 0000000 414 310</t>
  </si>
  <si>
    <t>000 0501 0000000 800 000</t>
  </si>
  <si>
    <t>000 0501 0000000 810 000</t>
  </si>
  <si>
    <t>000 0501 0000000 810 200</t>
  </si>
  <si>
    <t>000 0501 0000000 810 240</t>
  </si>
  <si>
    <t>000 0501 0000000 810 242</t>
  </si>
  <si>
    <t>000 0502 0000000 000 000</t>
  </si>
  <si>
    <t>000 0502 0000000 200 000</t>
  </si>
  <si>
    <t>000 0502 0000000 240 000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</si>
  <si>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</si>
  <si>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</si>
  <si>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</si>
  <si>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</si>
  <si>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</si>
  <si>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</si>
  <si>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</si>
  <si>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000 0502 0000000 244 222</t>
  </si>
  <si>
    <t>000 0502 0000000 244 223</t>
  </si>
  <si>
    <t>000 0502 0000000 800 000</t>
  </si>
  <si>
    <t>000 0502 0000000 810 000</t>
  </si>
  <si>
    <t>000 0502 0000000 810 200</t>
  </si>
  <si>
    <t>000 0502 0000000 810 240</t>
  </si>
  <si>
    <t>000 0502 0000000 810 242</t>
  </si>
  <si>
    <t>000 0503 0000000 000 000</t>
  </si>
  <si>
    <t>000 0503 0000000 200 000</t>
  </si>
  <si>
    <t>000 0503 0000000 240 000</t>
  </si>
  <si>
    <t>000 0503 0000000 243 000</t>
  </si>
  <si>
    <t>000 0503 0000000 243 200</t>
  </si>
  <si>
    <t>000 0503 0000000 243 220</t>
  </si>
  <si>
    <t>000 0503 0000000 243 225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</si>
  <si>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</si>
  <si>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</si>
  <si>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</si>
  <si>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</si>
  <si>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</si>
  <si>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</si>
  <si>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</si>
  <si>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</si>
  <si>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</si>
  <si>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000 0505 0000000 000 000</t>
  </si>
  <si>
    <t>000 0505 0000000 100 000</t>
  </si>
  <si>
    <t>000 0505 0000000 110 000</t>
  </si>
  <si>
    <t>000 0505 0000000 111 000</t>
  </si>
  <si>
    <t>000 0505 0000000 111 200</t>
  </si>
  <si>
    <t>000 0505 0000000 111 210</t>
  </si>
  <si>
    <t>000 0505 0000000 111 211</t>
  </si>
  <si>
    <t>000 0505 0000000 111 213</t>
  </si>
  <si>
    <t>000 0505 0000000 200 000</t>
  </si>
  <si>
    <t>000 0505 0000000 240 000</t>
  </si>
  <si>
    <t>000 0505 0000000 243 000</t>
  </si>
  <si>
    <t>000 0505 0000000 243 200</t>
  </si>
  <si>
    <t>000 0505 0000000 243 220</t>
  </si>
  <si>
    <t>000 0505 0000000 243 225</t>
  </si>
  <si>
    <t>000 0505 0000000 244 000</t>
  </si>
  <si>
    <t>000 0505 0000000 244 200</t>
  </si>
  <si>
    <t>000 0505 0000000 244 220</t>
  </si>
  <si>
    <t>000 0505 0000000 244 221</t>
  </si>
  <si>
    <t>000 0505 0000000 244 223</t>
  </si>
  <si>
    <t>000 0505 0000000 244 225</t>
  </si>
  <si>
    <t>000 0505 0000000 244 226</t>
  </si>
  <si>
    <t>000 0505 0000000 244 300</t>
  </si>
  <si>
    <t>000 0505 0000000 244 340</t>
  </si>
  <si>
    <t>000 0505 0000000 800 000</t>
  </si>
  <si>
    <t>000 0505 0000000 850 000</t>
  </si>
  <si>
    <t>000 0505 0000000 852 000</t>
  </si>
  <si>
    <t>000 0505 0000000 852 200</t>
  </si>
  <si>
    <t>000 0505 0000000 852 290</t>
  </si>
  <si>
    <t>000 0505 0000000 853 000</t>
  </si>
  <si>
    <t>000 0505 0000000 853 200</t>
  </si>
  <si>
    <t>000 0505 0000000 853 290</t>
  </si>
  <si>
    <t>000 0600 0000000 000 000</t>
  </si>
  <si>
    <t>000 0600 0000000 200 000</t>
  </si>
  <si>
    <t>000 0600 0000000 240 000</t>
  </si>
  <si>
    <t>000 0600 0000000 244 000</t>
  </si>
  <si>
    <t>000 0600 0000000 244 200</t>
  </si>
  <si>
    <t>000 0600 0000000 244 220</t>
  </si>
  <si>
    <t>000 0600 0000000 244 225</t>
  </si>
  <si>
    <t>000 0603 0000000 000 000</t>
  </si>
  <si>
    <t>000 0603 0000000 200 000</t>
  </si>
  <si>
    <t>000 0603 0000000 240 000</t>
  </si>
  <si>
    <t>000 0603 0000000 244 000</t>
  </si>
  <si>
    <t>000 0603 0000000 244 200</t>
  </si>
  <si>
    <t>000 0603 0000000 244 220</t>
  </si>
  <si>
    <t>000 0603 0000000 244 225</t>
  </si>
  <si>
    <t>000 0700 0000000 000 000</t>
  </si>
  <si>
    <t>000 0700 0000000 100 000</t>
  </si>
  <si>
    <t>000 0700 0000000 110 000</t>
  </si>
  <si>
    <t>000 0700 0000000 111 000</t>
  </si>
  <si>
    <t>000 0700 0000000 111 200</t>
  </si>
  <si>
    <t>000 0700 0000000 111 210</t>
  </si>
  <si>
    <t>000 0700 0000000 111 211</t>
  </si>
  <si>
    <t>000 0700 0000000 111 213</t>
  </si>
  <si>
    <t>000 0700 0000000 112 000</t>
  </si>
  <si>
    <t>000 0700 0000000 112 200</t>
  </si>
  <si>
    <t>000 0700 0000000 112 210</t>
  </si>
  <si>
    <t>000 0700 0000000 112 212</t>
  </si>
  <si>
    <t>000 0700 0000000 112 220</t>
  </si>
  <si>
    <t>000 0700 0000000 112 222</t>
  </si>
  <si>
    <t>000 0700 0000000 112 226</t>
  </si>
  <si>
    <t>000 0700 0000000 112 260</t>
  </si>
  <si>
    <t>000 0700 0000000 112 262</t>
  </si>
  <si>
    <t>000 0700 0000000 120 000</t>
  </si>
  <si>
    <t>000 0700 0000000 121 000</t>
  </si>
  <si>
    <t>000 0700 0000000 121 200</t>
  </si>
  <si>
    <t>000 0700 0000000 121 210</t>
  </si>
  <si>
    <t>000 0700 0000000 121 211</t>
  </si>
  <si>
    <t>000 0700 0000000 121 213</t>
  </si>
  <si>
    <t>000 0700 0000000 122 000</t>
  </si>
  <si>
    <t>000 0700 0000000 122 200</t>
  </si>
  <si>
    <t>000 0700 0000000 122 210</t>
  </si>
  <si>
    <t>000 0700 0000000 122 211</t>
  </si>
  <si>
    <t>000 0700 0000000 122 212</t>
  </si>
  <si>
    <t>000 0700 0000000 122 213</t>
  </si>
  <si>
    <t>000 0700 0000000 122 220</t>
  </si>
  <si>
    <t>000 0700 0000000 122 222</t>
  </si>
  <si>
    <t>000 0700 0000000 122 226</t>
  </si>
  <si>
    <t>000 0700 0000000 200 000</t>
  </si>
  <si>
    <t>000 0700 0000000 240 000</t>
  </si>
  <si>
    <t>000 0700 0000000 243 000</t>
  </si>
  <si>
    <t>000 0700 0000000 243 200</t>
  </si>
  <si>
    <t>000 0700 0000000 243 220</t>
  </si>
  <si>
    <t>000 0700 0000000 243 225</t>
  </si>
  <si>
    <t>000 0700 0000000 244 000</t>
  </si>
  <si>
    <t>000 0700 0000000 244 200</t>
  </si>
  <si>
    <t>000 0700 0000000 244 220</t>
  </si>
  <si>
    <t>000 0700 0000000 244 221</t>
  </si>
  <si>
    <t>000 0700 0000000 244 222</t>
  </si>
  <si>
    <t>000 0700 0000000 244 223</t>
  </si>
  <si>
    <t>000 0700 0000000 244 225</t>
  </si>
  <si>
    <t>000 0700 0000000 244 226</t>
  </si>
  <si>
    <t>000 0700 0000000 244 290</t>
  </si>
  <si>
    <t>000 0700 0000000 244 300</t>
  </si>
  <si>
    <t>000 0700 0000000 244 310</t>
  </si>
  <si>
    <t>000 0700 0000000 244 340</t>
  </si>
  <si>
    <t>000 0700 0000000 300 000</t>
  </si>
  <si>
    <t>000 0700 0000000 350 000</t>
  </si>
  <si>
    <t>000 0700 0000000 350 200</t>
  </si>
  <si>
    <t>000 0700 0000000 350 290</t>
  </si>
  <si>
    <t>000 0700 0000000 600 000</t>
  </si>
  <si>
    <t>000 0700 0000000 610 000</t>
  </si>
  <si>
    <t>000 0700 0000000 611 000</t>
  </si>
  <si>
    <t>000 0700 0000000 611 200</t>
  </si>
  <si>
    <t>000 0700 0000000 611 240</t>
  </si>
  <si>
    <t>000 0700 0000000 611 241</t>
  </si>
  <si>
    <t>000 0700 0000000 612 000</t>
  </si>
  <si>
    <t>000 0700 0000000 612 200</t>
  </si>
  <si>
    <t>000 0700 0000000 612 240</t>
  </si>
  <si>
    <t>000 0700 0000000 612 241</t>
  </si>
  <si>
    <t>000 0700 0000000 620 000</t>
  </si>
  <si>
    <t>000 0700 0000000 621 000</t>
  </si>
  <si>
    <t>000 0700 0000000 621 200</t>
  </si>
  <si>
    <t>000 0700 0000000 621 240</t>
  </si>
  <si>
    <t>000 0700 0000000 621 241</t>
  </si>
  <si>
    <t>000 0700 0000000 622 000</t>
  </si>
  <si>
    <t>000 0700 0000000 622 200</t>
  </si>
  <si>
    <t>000 0700 0000000 622 240</t>
  </si>
  <si>
    <t>000 0700 0000000 622 241</t>
  </si>
  <si>
    <t>000 0700 0000000 800 000</t>
  </si>
  <si>
    <t>000 0700 0000000 850 000</t>
  </si>
  <si>
    <t>000 0700 0000000 852 000</t>
  </si>
  <si>
    <t>000 0700 0000000 852 200</t>
  </si>
  <si>
    <t>000 0700 0000000 852 290</t>
  </si>
  <si>
    <t>000 0701 0000000 000 000</t>
  </si>
  <si>
    <t>000 0701 0000000 100 000</t>
  </si>
  <si>
    <t>000 0701 0000000 110 000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</si>
  <si>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</si>
  <si>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</si>
  <si>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</si>
  <si>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</si>
  <si>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</si>
  <si>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000 0701 0000000 112 000</t>
  </si>
  <si>
    <t>000 0701 0000000 112 200</t>
  </si>
  <si>
    <t>000 0701 0000000 112 210</t>
  </si>
  <si>
    <t>000 0701 0000000 112 212</t>
  </si>
  <si>
    <t>000 0701 0000000 112 220</t>
  </si>
  <si>
    <t>000 0701 0000000 112 222</t>
  </si>
  <si>
    <t>000 0701 0000000 112 226</t>
  </si>
  <si>
    <t>000 0701 0000000 112 260</t>
  </si>
  <si>
    <t>000 0701 0000000 112 262</t>
  </si>
  <si>
    <t>000 0701 0000000 200 000</t>
  </si>
  <si>
    <t>000 0701 0000000 240 000</t>
  </si>
  <si>
    <t>000 0701 0000000 243 000</t>
  </si>
  <si>
    <t>000 0701 0000000 243 200</t>
  </si>
  <si>
    <t>000 0701 0000000 243 220</t>
  </si>
  <si>
    <t>000 0701 0000000 243 225</t>
  </si>
  <si>
    <t>000 0701 0000000 244 000</t>
  </si>
  <si>
    <t>000 0701 0000000 244 200</t>
  </si>
  <si>
    <t>000 0701 0000000 244 220</t>
  </si>
  <si>
    <t>000 0701 0000000 244 221</t>
  </si>
  <si>
    <t>000 0701 0000000 244 223</t>
  </si>
  <si>
    <t>000 0701 0000000 244 225</t>
  </si>
  <si>
    <t>000 0701 0000000 244 226</t>
  </si>
  <si>
    <t>000 0701 0000000 244 300</t>
  </si>
  <si>
    <t>000 0701 0000000 244 310</t>
  </si>
  <si>
    <t>000 0701 0000000 244 340</t>
  </si>
  <si>
    <t>000 0701 0000000 800 000</t>
  </si>
  <si>
    <t>000 0701 0000000 850 000</t>
  </si>
  <si>
    <t>000 0701 0000000 852 000</t>
  </si>
  <si>
    <t>000 0701 0000000 852 200</t>
  </si>
  <si>
    <t>000 0701 0000000 852 290</t>
  </si>
  <si>
    <t>000 0702 0000000 000 000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</si>
  <si>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</si>
  <si>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</si>
  <si>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</si>
  <si>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</si>
  <si>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</si>
  <si>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</si>
  <si>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000 0702 0000000 612 000</t>
  </si>
  <si>
    <t>000 0702 0000000 612 200</t>
  </si>
  <si>
    <t>000 0702 0000000 612 240</t>
  </si>
  <si>
    <t>000 0702 0000000 612 241</t>
  </si>
  <si>
    <t>000 0707 0000000 000 000</t>
  </si>
  <si>
    <t>000 0707 0000000 100 000</t>
  </si>
  <si>
    <t>000 0707 0000000 110 000</t>
  </si>
  <si>
    <t>000 0707 0000000 111 000</t>
  </si>
  <si>
    <t>000 0707 0000000 111 200</t>
  </si>
  <si>
    <t>000 0707 0000000 111 210</t>
  </si>
  <si>
    <t>000 0707 0000000 111 211</t>
  </si>
  <si>
    <t>000 0707 0000000 111 213</t>
  </si>
  <si>
    <t>000 0707 0000000 112 000</t>
  </si>
  <si>
    <t>000 0707 0000000 112 200</t>
  </si>
  <si>
    <t>000 0707 0000000 112 210</t>
  </si>
  <si>
    <t>000 0707 0000000 112 212</t>
  </si>
  <si>
    <t>000 0707 0000000 120 000</t>
  </si>
  <si>
    <t>000 0707 0000000 121 000</t>
  </si>
  <si>
    <t>000 0707 0000000 121 200</t>
  </si>
  <si>
    <t>000 0707 0000000 121 210</t>
  </si>
  <si>
    <t>000 0707 0000000 121 211</t>
  </si>
  <si>
    <t>000 0707 0000000 121 213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</si>
  <si>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</si>
  <si>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</si>
  <si>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</si>
  <si>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</si>
  <si>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</si>
  <si>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000 0707 0000000 244 221</t>
  </si>
  <si>
    <t>000 0707 0000000 244 222</t>
  </si>
  <si>
    <t>000 0707 0000000 244 223</t>
  </si>
  <si>
    <t>000 0707 0000000 244 225</t>
  </si>
  <si>
    <t>000 0707 0000000 244 226</t>
  </si>
  <si>
    <t>000 0707 0000000 244 290</t>
  </si>
  <si>
    <t>000 0707 0000000 244 300</t>
  </si>
  <si>
    <t>000 0707 0000000 244 310</t>
  </si>
  <si>
    <t>000 0707 0000000 244 340</t>
  </si>
  <si>
    <t>000 0707 0000000 300 000</t>
  </si>
  <si>
    <t>000 0707 0000000 350 000</t>
  </si>
  <si>
    <t>000 0707 0000000 350 200</t>
  </si>
  <si>
    <t>000 0707 0000000 350 290</t>
  </si>
  <si>
    <t>000 0707 0000000 600 000</t>
  </si>
  <si>
    <t>000 0707 0000000 610 000</t>
  </si>
  <si>
    <t>000 0707 0000000 612 000</t>
  </si>
  <si>
    <t>000 0707 0000000 612 200</t>
  </si>
  <si>
    <t>000 0707 0000000 612 240</t>
  </si>
  <si>
    <t>000 0707 0000000 612 241</t>
  </si>
  <si>
    <t>000 0707 0000000 620 000</t>
  </si>
  <si>
    <t>000 0707 0000000 621 000</t>
  </si>
  <si>
    <t>000 0707 0000000 621 200</t>
  </si>
  <si>
    <t>000 0707 0000000 621 240</t>
  </si>
  <si>
    <t>000 0707 0000000 621 241</t>
  </si>
  <si>
    <t>000 0707 0000000 622 000</t>
  </si>
  <si>
    <t>000 0707 0000000 622 200</t>
  </si>
  <si>
    <t>000 0707 0000000 622 240</t>
  </si>
  <si>
    <t>000 0707 0000000 622 241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</si>
  <si>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</si>
  <si>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</si>
  <si>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</si>
  <si>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</si>
  <si>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</si>
  <si>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</si>
  <si>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</si>
  <si>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</si>
  <si>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</si>
  <si>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</si>
  <si>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</si>
  <si>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</si>
  <si>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000 0709 0000000 112 220</t>
  </si>
  <si>
    <t>000 0709 0000000 112 222</t>
  </si>
  <si>
    <t>000 0709 0000000 112 226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</si>
  <si>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</si>
  <si>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</si>
  <si>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</si>
  <si>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</si>
  <si>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</si>
  <si>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</si>
  <si>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</si>
  <si>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</si>
  <si>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</si>
  <si>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000 0709 0000000 122 211</t>
  </si>
  <si>
    <t>000 0709 0000000 122 212</t>
  </si>
  <si>
    <t>000 0709 0000000 122 213</t>
  </si>
  <si>
    <t>000 0709 0000000 122 220</t>
  </si>
  <si>
    <t>000 0709 0000000 122 222</t>
  </si>
  <si>
    <t>000 0709 0000000 122 226</t>
  </si>
  <si>
    <t>000 0709 0000000 200 000</t>
  </si>
  <si>
    <t>000 0709 0000000 240 000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</si>
  <si>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</si>
  <si>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</si>
  <si>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</si>
  <si>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</si>
  <si>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</si>
  <si>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</si>
  <si>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</si>
  <si>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</si>
  <si>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</si>
  <si>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</si>
  <si>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</si>
  <si>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</si>
  <si>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000 0709 0000000 600 000</t>
  </si>
  <si>
    <t>000 0709 0000000 610 000</t>
  </si>
  <si>
    <t>000 0709 0000000 611 000</t>
  </si>
  <si>
    <t>000 0709 0000000 611 200</t>
  </si>
  <si>
    <t>000 0709 0000000 611 240</t>
  </si>
  <si>
    <t>000 0709 0000000 611 241</t>
  </si>
  <si>
    <t>000 0709 0000000 612 000</t>
  </si>
  <si>
    <t>000 0709 0000000 612 200</t>
  </si>
  <si>
    <t>000 0709 0000000 612 240</t>
  </si>
  <si>
    <t>000 0709 0000000 612 241</t>
  </si>
  <si>
    <t>Руководитель финансового</t>
  </si>
  <si>
    <t>Л.М. Мильчакова</t>
  </si>
  <si>
    <t>000 0800 0000000 000 000</t>
  </si>
  <si>
    <t>000 0800 0000000 100 000</t>
  </si>
  <si>
    <t>000 0800 0000000 110 000</t>
  </si>
  <si>
    <t>000 0800 0000000 111 000</t>
  </si>
  <si>
    <t>000 0800 0000000 111 200</t>
  </si>
  <si>
    <t>000 0800 0000000 111 210</t>
  </si>
  <si>
    <t>000 0800 0000000 111 211</t>
  </si>
  <si>
    <t>000 0800 0000000 111 213</t>
  </si>
  <si>
    <t>000 0800 0000000 112 000</t>
  </si>
  <si>
    <t>000 0800 0000000 112 200</t>
  </si>
  <si>
    <t>000 0800 0000000 112 210</t>
  </si>
  <si>
    <t>000 0800 0000000 112 212</t>
  </si>
  <si>
    <t>000 0800 0000000 112 220</t>
  </si>
  <si>
    <t>000 0800 0000000 112 222</t>
  </si>
  <si>
    <t>000 0800 0000000 120 000</t>
  </si>
  <si>
    <t>000 0800 0000000 121 000</t>
  </si>
  <si>
    <t>000 0800 0000000 121 200</t>
  </si>
  <si>
    <t>000 0800 0000000 121 210</t>
  </si>
  <si>
    <t>000 0800 0000000 121 211</t>
  </si>
  <si>
    <t>000 0800 0000000 121 213</t>
  </si>
  <si>
    <t>000 0800 0000000 122 000</t>
  </si>
  <si>
    <t>000 0800 0000000 122 200</t>
  </si>
  <si>
    <t>000 0800 0000000 122 210</t>
  </si>
  <si>
    <t>000 0800 0000000 122 211</t>
  </si>
  <si>
    <t>000 0800 0000000 122 212</t>
  </si>
  <si>
    <t>000 0800 0000000 122 213</t>
  </si>
  <si>
    <t>000 0800 0000000 200 000</t>
  </si>
  <si>
    <t>000 0800 0000000 240 000</t>
  </si>
  <si>
    <t>000 0800 0000000 243 000</t>
  </si>
  <si>
    <t>000 0800 0000000 243 200</t>
  </si>
  <si>
    <t>000 0800 0000000 243 220</t>
  </si>
  <si>
    <t>000 0800 0000000 243 225</t>
  </si>
  <si>
    <t>000 0800 0000000 244 000</t>
  </si>
  <si>
    <t>000 0800 0000000 244 200</t>
  </si>
  <si>
    <t>000 0800 0000000 244 220</t>
  </si>
  <si>
    <t>000 0800 0000000 244 221</t>
  </si>
  <si>
    <t>000 0800 0000000 244 223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</si>
  <si>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</si>
  <si>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</si>
  <si>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</si>
  <si>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</si>
  <si>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</si>
  <si>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</si>
  <si>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000 0800 0000000 600 000</t>
  </si>
  <si>
    <t>000 0800 0000000 610 000</t>
  </si>
  <si>
    <t>000 0800 0000000 611 000</t>
  </si>
  <si>
    <t>000 0800 0000000 611 200</t>
  </si>
  <si>
    <t>000 0800 0000000 611 240</t>
  </si>
  <si>
    <t>000 0800 0000000 611 241</t>
  </si>
  <si>
    <t>000 0800 0000000 612 000</t>
  </si>
  <si>
    <t>000 0800 0000000 612 200</t>
  </si>
  <si>
    <t>000 0800 0000000 612 240</t>
  </si>
  <si>
    <t>000 0800 0000000 612 241</t>
  </si>
  <si>
    <t>000 0800 0000000 800 000</t>
  </si>
  <si>
    <t>000 0800 0000000 850 000</t>
  </si>
  <si>
    <t>000 0800 0000000 852 000</t>
  </si>
  <si>
    <t>000 0800 0000000 852 200</t>
  </si>
  <si>
    <t>000 0800 0000000 852 290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</si>
  <si>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</si>
  <si>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</si>
  <si>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</si>
  <si>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</si>
  <si>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</si>
  <si>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</si>
  <si>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</si>
  <si>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</si>
  <si>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</si>
  <si>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</si>
  <si>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</si>
  <si>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</si>
  <si>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000 0801 0000000 112 220</t>
  </si>
  <si>
    <t>000 0801 0000000 112 222</t>
  </si>
  <si>
    <t>000 0801 0000000 200 000</t>
  </si>
  <si>
    <t>000 0801 0000000 240 000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</si>
  <si>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</si>
  <si>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</si>
  <si>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</si>
  <si>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</si>
  <si>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</si>
  <si>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</si>
  <si>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</si>
  <si>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</si>
  <si>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</si>
  <si>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</si>
  <si>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</si>
  <si>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</si>
  <si>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</si>
  <si>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</si>
  <si>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</si>
  <si>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000 0801 0000000 600 000</t>
  </si>
  <si>
    <t>000 0801 0000000 610 000</t>
  </si>
  <si>
    <t>000 0801 0000000 611 000</t>
  </si>
  <si>
    <t>000 0801 0000000 611 200</t>
  </si>
  <si>
    <t>000 0801 0000000 611 240</t>
  </si>
  <si>
    <t>000 0801 0000000 611 241</t>
  </si>
  <si>
    <t>000 0801 0000000 612 000</t>
  </si>
  <si>
    <t>000 0801 0000000 612 200</t>
  </si>
  <si>
    <t>000 0801 0000000 612 240</t>
  </si>
  <si>
    <t>000 0801 0000000 612 241</t>
  </si>
  <si>
    <t>000 0801 0000000 800 000</t>
  </si>
  <si>
    <t>000 0801 0000000 850 000</t>
  </si>
  <si>
    <t>000 0801 0000000 852 000</t>
  </si>
  <si>
    <t>000 0801 0000000 852 200</t>
  </si>
  <si>
    <t>000 0801 0000000 852 290</t>
  </si>
  <si>
    <t>000 0900 0000000 000 000</t>
  </si>
  <si>
    <t>000 0900 0000000 200 000</t>
  </si>
  <si>
    <t>000 0900 0000000 240 000</t>
  </si>
  <si>
    <t>000 0900 0000000 244 000</t>
  </si>
  <si>
    <t>000 0900 0000000 244 200</t>
  </si>
  <si>
    <t>000 0900 0000000 244 220</t>
  </si>
  <si>
    <t>000 0900 0000000 244 226</t>
  </si>
  <si>
    <t>000 0909 0000000 000 000</t>
  </si>
  <si>
    <t>000 0909 0000000 200 000</t>
  </si>
  <si>
    <t>000 0909 0000000 240 000</t>
  </si>
  <si>
    <t>000 0909 0000000 244 000</t>
  </si>
  <si>
    <t>000 0909 0000000 244 200</t>
  </si>
  <si>
    <t>000 0909 0000000 244 220</t>
  </si>
  <si>
    <t>000 0909 0000000 244 226</t>
  </si>
  <si>
    <t>000 1000 0000000 000 000</t>
  </si>
  <si>
    <t>000 1000 0000000 100 000</t>
  </si>
  <si>
    <t>000 1000 0000000 120 000</t>
  </si>
  <si>
    <t>000 1000 0000000 121 000</t>
  </si>
  <si>
    <t>000 1000 0000000 121 200</t>
  </si>
  <si>
    <t>000 1000 0000000 121 210</t>
  </si>
  <si>
    <t>000 1000 0000000 121 211</t>
  </si>
  <si>
    <t>000 1000 0000000 121 213</t>
  </si>
  <si>
    <t>000 1000 0000000 122 000</t>
  </si>
  <si>
    <t>000 1000 0000000 122 200</t>
  </si>
  <si>
    <t>000 1000 0000000 122 210</t>
  </si>
  <si>
    <t>000 1000 0000000 122 212</t>
  </si>
  <si>
    <t>000 1000 0000000 122 260</t>
  </si>
  <si>
    <t>000 1000 0000000 122 262</t>
  </si>
  <si>
    <t>000 1000 0000000 200 000</t>
  </si>
  <si>
    <t>000 1000 0000000 240 000</t>
  </si>
  <si>
    <t>000 1000 0000000 244 000</t>
  </si>
  <si>
    <t>000 1000 0000000 244 200</t>
  </si>
  <si>
    <t>000 1000 0000000 244 220</t>
  </si>
  <si>
    <t>000 1000 0000000 244 221</t>
  </si>
  <si>
    <t>000 1000 0000000 244 223</t>
  </si>
  <si>
    <t>000 1000 0000000 244 225</t>
  </si>
  <si>
    <t>000 1000 0000000 244 226</t>
  </si>
  <si>
    <t>000 1000 0000000 244 290</t>
  </si>
  <si>
    <t>000 1000 0000000 244 300</t>
  </si>
  <si>
    <t>000 1000 0000000 244 310</t>
  </si>
  <si>
    <t>000 1000 0000000 244 340</t>
  </si>
  <si>
    <t>000 1000 0000000 300 000</t>
  </si>
  <si>
    <t>000 1000 0000000 310 000</t>
  </si>
  <si>
    <t>000 1000 0000000 313 000</t>
  </si>
  <si>
    <t>000 1000 0000000 313 200</t>
  </si>
  <si>
    <t>000 1000 0000000 313 260</t>
  </si>
  <si>
    <t>000 1000 0000000 313 262</t>
  </si>
  <si>
    <t>000 1000 0000000 320 000</t>
  </si>
  <si>
    <t>000 1000 0000000 321 000</t>
  </si>
  <si>
    <t>000 1000 0000000 321 200</t>
  </si>
  <si>
    <t>000 1000 0000000 321 260</t>
  </si>
  <si>
    <t>000 1000 0000000 321 263</t>
  </si>
  <si>
    <t>000 1000 0000000 322 000</t>
  </si>
  <si>
    <t>000 1000 0000000 322 200</t>
  </si>
  <si>
    <t>000 1000 0000000 322 260</t>
  </si>
  <si>
    <t>000 1000 0000000 322 262</t>
  </si>
  <si>
    <t>000 1000 0000000 323 000</t>
  </si>
  <si>
    <t>000 1000 0000000 323 200</t>
  </si>
  <si>
    <t>000 1000 0000000 323 260</t>
  </si>
  <si>
    <t>000 1000 0000000 323 262</t>
  </si>
  <si>
    <t>000 1000 0000000 360 000</t>
  </si>
  <si>
    <t>000 1000 0000000 360 200</t>
  </si>
  <si>
    <t>000 1000 0000000 360 290</t>
  </si>
  <si>
    <t>000 1000 0000000 400 000</t>
  </si>
  <si>
    <t>000 1000 0000000 410 000</t>
  </si>
  <si>
    <t>000 1000 0000000 412 000</t>
  </si>
  <si>
    <t>000 1000 0000000 412 300</t>
  </si>
  <si>
    <t>000 1000 0000000 412 310</t>
  </si>
  <si>
    <t>000 1000 0000000 600 000</t>
  </si>
  <si>
    <t>000 1000 0000000 610 000</t>
  </si>
  <si>
    <t>000 1000 0000000 611 000</t>
  </si>
  <si>
    <t>000 1000 0000000 611 200</t>
  </si>
  <si>
    <t>000 1000 0000000 611 240</t>
  </si>
  <si>
    <t>000 1000 0000000 611 241</t>
  </si>
  <si>
    <t>000 1000 0000000 612 000</t>
  </si>
  <si>
    <t>000 1000 0000000 612 200</t>
  </si>
  <si>
    <t>000 1000 0000000 612 240</t>
  </si>
  <si>
    <t>000 1000 0000000 612 241</t>
  </si>
  <si>
    <t>000 1000 0000000 800 000</t>
  </si>
  <si>
    <t>000 1000 0000000 850 000</t>
  </si>
  <si>
    <t>000 1000 0000000 852 000</t>
  </si>
  <si>
    <t>000 1000 0000000 852 200</t>
  </si>
  <si>
    <t>000 1000 0000000 852 290</t>
  </si>
  <si>
    <t>000 1001 0000000 000 000</t>
  </si>
  <si>
    <t>000 1001 0000000 300 000</t>
  </si>
  <si>
    <t>000 1001 0000000 320 000</t>
  </si>
  <si>
    <t>000 1001 0000000 321 000</t>
  </si>
  <si>
    <t>000 1001 0000000 321 200</t>
  </si>
  <si>
    <t>000 1001 0000000 321 260</t>
  </si>
  <si>
    <t>000 1001 0000000 321 263</t>
  </si>
  <si>
    <t>000 1002 0000000 000 000</t>
  </si>
  <si>
    <t>000 1002 0000000 600 000</t>
  </si>
  <si>
    <t>000 1002 0000000 610 000</t>
  </si>
  <si>
    <t>000 1002 0000000 611 000</t>
  </si>
  <si>
    <t>000 1002 0000000 611 200</t>
  </si>
  <si>
    <t>000 1002 0000000 611 240</t>
  </si>
  <si>
    <t>000 1002 0000000 611 241</t>
  </si>
  <si>
    <t>000 1002 0000000 612 000</t>
  </si>
  <si>
    <t>000 1002 0000000 612 200</t>
  </si>
  <si>
    <t>000 1002 0000000 612 240</t>
  </si>
  <si>
    <t>000 1002 0000000 612 241</t>
  </si>
  <si>
    <t>000 1003 0000000 000 000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</si>
  <si>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</si>
  <si>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</si>
  <si>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</si>
  <si>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</si>
  <si>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</si>
  <si>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000 1003 0000000 244 226</t>
  </si>
  <si>
    <t>000 1003 0000000 300 000</t>
  </si>
  <si>
    <t>000 1003 0000000 310 000</t>
  </si>
  <si>
    <t>000 1003 0000000 313 000</t>
  </si>
  <si>
    <t>000 1003 0000000 313 200</t>
  </si>
  <si>
    <t>000 1003 0000000 313 260</t>
  </si>
  <si>
    <t>000 1003 0000000 313 262</t>
  </si>
  <si>
    <t>000 1003 0000000 320 000</t>
  </si>
  <si>
    <t>000 1003 0000000 322 000</t>
  </si>
  <si>
    <t>000 1003 0000000 322 200</t>
  </si>
  <si>
    <t>000 1003 0000000 322 260</t>
  </si>
  <si>
    <t>000 1003 0000000 322 262</t>
  </si>
  <si>
    <t>000 1003 0000000 323 000</t>
  </si>
  <si>
    <t>000 1003 0000000 323 200</t>
  </si>
  <si>
    <t>000 1003 0000000 323 260</t>
  </si>
  <si>
    <t>000 1003 0000000 323 262</t>
  </si>
  <si>
    <t>000 1003 0000000 360 000</t>
  </si>
  <si>
    <t>000 1003 0000000 360 200</t>
  </si>
  <si>
    <t>000 1003 0000000 360 290</t>
  </si>
  <si>
    <t>000 1003 0000000 600 000</t>
  </si>
  <si>
    <t>000 1003 0000000 610 000</t>
  </si>
  <si>
    <t>000 1003 0000000 612 000</t>
  </si>
  <si>
    <t>000 1003 0000000 612 200</t>
  </si>
  <si>
    <t>000 1003 0000000 612 240</t>
  </si>
  <si>
    <t>000 1003 0000000 612 241</t>
  </si>
  <si>
    <t>000 1004 0000000 000 000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</si>
  <si>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</si>
  <si>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</si>
  <si>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</si>
  <si>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</si>
  <si>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</si>
  <si>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000 1004 0000000 244 226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</si>
  <si>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</si>
  <si>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</si>
  <si>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</si>
  <si>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</si>
  <si>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</si>
  <si>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</si>
  <si>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000 1004 0000000 400 000</t>
  </si>
  <si>
    <t>000 1004 0000000 410 000</t>
  </si>
  <si>
    <t>000 1004 0000000 412 000</t>
  </si>
  <si>
    <t>000 1004 0000000 412 300</t>
  </si>
  <si>
    <t>000 1004 0000000 412 310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</si>
  <si>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</si>
  <si>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</si>
  <si>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</si>
  <si>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</si>
  <si>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</si>
  <si>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</si>
  <si>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</si>
  <si>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</si>
  <si>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</si>
  <si>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</si>
  <si>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000 1006 0000000 122 210</t>
  </si>
  <si>
    <t>000 1006 0000000 122 212</t>
  </si>
  <si>
    <t>000 1006 0000000 122 260</t>
  </si>
  <si>
    <t>000 1006 0000000 122 262</t>
  </si>
  <si>
    <t>000 1006 0000000 200 000</t>
  </si>
  <si>
    <t>000 1006 0000000 240 000</t>
  </si>
  <si>
    <t>Приложение 
к постановлению администрации 
города Бородино от 29.10.2015 № 977</t>
  </si>
  <si>
    <t>01.10.2015</t>
  </si>
  <si>
    <t>05371617</t>
  </si>
  <si>
    <t>009</t>
  </si>
  <si>
    <t>04707000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</si>
</sst>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7.5"/>
      <name val="Arial"/>
      <family val="2"/>
    </font>
    <font>
      <b/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right" vertical="top"/>
    </xf>
    <xf numFmtId="4" fontId="8" fillId="0" borderId="19" xfId="0" applyNumberFormat="1" applyFont="1" applyBorder="1" applyAlignment="1">
      <alignment horizontal="right" vertical="top"/>
    </xf>
    <xf numFmtId="4" fontId="8" fillId="0" borderId="20" xfId="0" applyNumberFormat="1" applyFont="1" applyBorder="1" applyAlignment="1">
      <alignment horizontal="right" vertical="top"/>
    </xf>
    <xf numFmtId="0" fontId="8" fillId="0" borderId="21" xfId="0" applyFont="1" applyBorder="1" applyAlignment="1">
      <alignment horizontal="left" vertical="top" wrapText="1" indent="2"/>
    </xf>
    <xf numFmtId="49" fontId="8" fillId="0" borderId="22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right" vertical="top"/>
    </xf>
    <xf numFmtId="0" fontId="8" fillId="0" borderId="2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" fontId="2" fillId="0" borderId="12" xfId="0" applyNumberFormat="1" applyFont="1" applyBorder="1" applyAlignment="1">
      <alignment horizontal="right"/>
    </xf>
    <xf numFmtId="49" fontId="6" fillId="0" borderId="2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21" xfId="0" applyFont="1" applyBorder="1" applyAlignment="1">
      <alignment horizontal="left" vertical="top" wrapText="1" indent="2"/>
    </xf>
    <xf numFmtId="49" fontId="10" fillId="0" borderId="12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right" vertical="top"/>
    </xf>
    <xf numFmtId="4" fontId="10" fillId="0" borderId="19" xfId="0" applyNumberFormat="1" applyFont="1" applyBorder="1" applyAlignment="1">
      <alignment horizontal="right" vertical="top"/>
    </xf>
    <xf numFmtId="4" fontId="10" fillId="0" borderId="20" xfId="0" applyNumberFormat="1" applyFont="1" applyBorder="1" applyAlignment="1">
      <alignment horizontal="right" vertical="top"/>
    </xf>
    <xf numFmtId="0" fontId="10" fillId="0" borderId="27" xfId="0" applyFont="1" applyBorder="1" applyAlignment="1">
      <alignment horizontal="left" wrapText="1"/>
    </xf>
    <xf numFmtId="0" fontId="11" fillId="0" borderId="21" xfId="0" applyFont="1" applyBorder="1" applyAlignment="1">
      <alignment horizontal="left" vertical="top" wrapText="1" indent="2"/>
    </xf>
    <xf numFmtId="4" fontId="8" fillId="0" borderId="18" xfId="0" applyNumberFormat="1" applyFont="1" applyBorder="1" applyAlignment="1">
      <alignment horizontal="right" vertical="top"/>
    </xf>
    <xf numFmtId="4" fontId="8" fillId="0" borderId="19" xfId="0" applyNumberFormat="1" applyFont="1" applyBorder="1" applyAlignment="1">
      <alignment horizontal="right" vertical="top"/>
    </xf>
    <xf numFmtId="4" fontId="8" fillId="0" borderId="20" xfId="0" applyNumberFormat="1" applyFont="1" applyBorder="1" applyAlignment="1">
      <alignment horizontal="right" vertical="top"/>
    </xf>
    <xf numFmtId="49" fontId="8" fillId="0" borderId="28" xfId="0" applyNumberFormat="1" applyFont="1" applyBorder="1" applyAlignment="1">
      <alignment horizontal="center" vertical="top" wrapText="1"/>
    </xf>
    <xf numFmtId="49" fontId="8" fillId="0" borderId="25" xfId="0" applyNumberFormat="1" applyFont="1" applyBorder="1" applyAlignment="1">
      <alignment horizontal="center" vertical="top" wrapText="1"/>
    </xf>
    <xf numFmtId="4" fontId="8" fillId="0" borderId="25" xfId="0" applyNumberFormat="1" applyFont="1" applyBorder="1" applyAlignment="1">
      <alignment horizontal="right" vertical="top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26" xfId="0" applyFont="1" applyBorder="1" applyAlignment="1">
      <alignment horizontal="left" wrapText="1"/>
    </xf>
    <xf numFmtId="4" fontId="2" fillId="0" borderId="26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26" xfId="0" applyNumberFormat="1" applyFont="1" applyBorder="1" applyAlignment="1">
      <alignment horizontal="right" wrapText="1"/>
    </xf>
    <xf numFmtId="49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 wrapText="1"/>
    </xf>
    <xf numFmtId="0" fontId="9" fillId="0" borderId="29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49" fontId="2" fillId="0" borderId="3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43" xfId="0" applyFont="1" applyBorder="1" applyAlignment="1">
      <alignment wrapText="1"/>
    </xf>
    <xf numFmtId="0" fontId="2" fillId="0" borderId="44" xfId="0" applyFont="1" applyBorder="1" applyAlignment="1">
      <alignment wrapText="1"/>
    </xf>
    <xf numFmtId="2" fontId="2" fillId="0" borderId="26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46" xfId="0" applyFont="1" applyBorder="1" applyAlignment="1">
      <alignment horizontal="left" wrapText="1" indent="2"/>
    </xf>
    <xf numFmtId="0" fontId="2" fillId="0" borderId="47" xfId="0" applyFont="1" applyBorder="1" applyAlignment="1">
      <alignment horizontal="left" wrapText="1" indent="2"/>
    </xf>
    <xf numFmtId="0" fontId="2" fillId="0" borderId="4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34" xfId="0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54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horizontal="left" vertical="center" wrapText="1" indent="2"/>
    </xf>
    <xf numFmtId="0" fontId="2" fillId="0" borderId="48" xfId="0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61"/>
  <sheetViews>
    <sheetView tabSelected="1" zoomScale="200" zoomScaleNormal="200" workbookViewId="0" topLeftCell="A1">
      <selection activeCell="CO8" sqref="CO8:DD8"/>
    </sheetView>
  </sheetViews>
  <sheetFormatPr defaultColWidth="0.875" defaultRowHeight="12.75"/>
  <cols>
    <col min="1" max="25" width="0.875" style="1" customWidth="1"/>
    <col min="26" max="26" width="6.375" style="1" customWidth="1"/>
    <col min="27" max="27" width="4.25390625" style="1" customWidth="1"/>
    <col min="28" max="52" width="0.875" style="1" customWidth="1"/>
    <col min="53" max="53" width="0.6171875" style="1" customWidth="1"/>
    <col min="54" max="54" width="0.875" style="1" hidden="1" customWidth="1"/>
    <col min="55" max="67" width="0.875" style="1" customWidth="1"/>
    <col min="68" max="68" width="1.12109375" style="1" customWidth="1"/>
    <col min="69" max="69" width="0.12890625" style="1" hidden="1" customWidth="1"/>
    <col min="70" max="70" width="0.875" style="1" hidden="1" customWidth="1"/>
    <col min="71" max="71" width="0.5" style="1" hidden="1" customWidth="1"/>
    <col min="72" max="76" width="0.875" style="1" hidden="1" customWidth="1"/>
    <col min="77" max="87" width="0.875" style="1" customWidth="1"/>
    <col min="88" max="91" width="0.875" style="1" hidden="1" customWidth="1"/>
    <col min="92" max="92" width="1.37890625" style="1" customWidth="1"/>
    <col min="93" max="103" width="0.875" style="1" customWidth="1"/>
    <col min="104" max="104" width="2.125" style="1" customWidth="1"/>
    <col min="105" max="105" width="0.6171875" style="1" customWidth="1"/>
    <col min="106" max="106" width="0.37109375" style="1" customWidth="1"/>
    <col min="107" max="107" width="2.125" style="1" hidden="1" customWidth="1"/>
    <col min="108" max="108" width="0.875" style="1" customWidth="1"/>
    <col min="109" max="109" width="2.125" style="1" customWidth="1"/>
    <col min="110" max="110" width="1.12109375" style="1" customWidth="1"/>
    <col min="111" max="111" width="0.875" style="1" hidden="1" customWidth="1"/>
    <col min="112" max="16384" width="0.875" style="1" customWidth="1"/>
  </cols>
  <sheetData>
    <row r="1" spans="61:108" ht="36" customHeight="1">
      <c r="BI1" s="101" t="s">
        <v>1752</v>
      </c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</row>
    <row r="2" spans="1:108" ht="31.5" customHeight="1" thickBot="1">
      <c r="A2" s="84" t="s">
        <v>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O2" s="80" t="s">
        <v>7</v>
      </c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2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45</v>
      </c>
      <c r="CO3" s="85" t="s">
        <v>24</v>
      </c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7"/>
    </row>
    <row r="4" spans="36:108" s="2" customFormat="1" ht="15" customHeight="1">
      <c r="AJ4" s="4" t="s">
        <v>13</v>
      </c>
      <c r="AK4" s="91" t="s">
        <v>540</v>
      </c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37"/>
      <c r="AY4" s="92">
        <v>20</v>
      </c>
      <c r="AZ4" s="92"/>
      <c r="BA4" s="92"/>
      <c r="BB4" s="92"/>
      <c r="BC4" s="92"/>
      <c r="BD4" s="92"/>
      <c r="BE4" s="83" t="s">
        <v>481</v>
      </c>
      <c r="BF4" s="83"/>
      <c r="BG4" s="83"/>
      <c r="BH4" s="2" t="s">
        <v>14</v>
      </c>
      <c r="CM4" s="4" t="s">
        <v>8</v>
      </c>
      <c r="CO4" s="88" t="s">
        <v>1753</v>
      </c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90"/>
    </row>
    <row r="5" spans="1:108" s="2" customFormat="1" ht="14.25" customHeight="1">
      <c r="A5" s="2" t="s">
        <v>36</v>
      </c>
      <c r="CM5" s="4" t="s">
        <v>9</v>
      </c>
      <c r="CO5" s="88" t="s">
        <v>1754</v>
      </c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90"/>
    </row>
    <row r="6" spans="1:108" s="2" customFormat="1" ht="12" customHeight="1">
      <c r="A6" s="5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8"/>
      <c r="Q6" s="8"/>
      <c r="R6" s="8"/>
      <c r="S6" s="93" t="s">
        <v>131</v>
      </c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8"/>
      <c r="BZ6" s="8"/>
      <c r="CA6" s="8"/>
      <c r="CB6" s="8"/>
      <c r="CC6" s="8"/>
      <c r="CD6" s="5"/>
      <c r="CM6" s="4" t="s">
        <v>35</v>
      </c>
      <c r="CO6" s="88" t="s">
        <v>1755</v>
      </c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90"/>
    </row>
    <row r="7" spans="1:108" s="2" customFormat="1" ht="14.25" customHeight="1">
      <c r="A7" s="5" t="s">
        <v>12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8"/>
      <c r="AP7" s="8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8"/>
      <c r="BZ7" s="8"/>
      <c r="CA7" s="8"/>
      <c r="CB7" s="8"/>
      <c r="CC7" s="8"/>
      <c r="CD7" s="5"/>
      <c r="CM7" s="4" t="s">
        <v>10</v>
      </c>
      <c r="CO7" s="88" t="s">
        <v>1756</v>
      </c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90"/>
    </row>
    <row r="8" spans="1:108" s="2" customFormat="1" ht="15" customHeight="1">
      <c r="A8" s="2" t="s">
        <v>31</v>
      </c>
      <c r="CM8" s="4"/>
      <c r="CO8" s="88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90"/>
    </row>
    <row r="9" spans="1:108" s="2" customFormat="1" ht="14.25" customHeight="1" thickBot="1">
      <c r="A9" s="2" t="s">
        <v>32</v>
      </c>
      <c r="CO9" s="98" t="s">
        <v>11</v>
      </c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100"/>
    </row>
    <row r="10" spans="1:108" s="3" customFormat="1" ht="25.5" customHeight="1">
      <c r="A10" s="97" t="s">
        <v>25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</row>
    <row r="11" spans="1:108" ht="34.5" customHeight="1">
      <c r="A11" s="95" t="s">
        <v>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 t="s">
        <v>1</v>
      </c>
      <c r="AC11" s="95"/>
      <c r="AD11" s="95"/>
      <c r="AE11" s="95"/>
      <c r="AF11" s="95"/>
      <c r="AG11" s="95"/>
      <c r="AH11" s="95" t="s">
        <v>38</v>
      </c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 t="s">
        <v>33</v>
      </c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 t="s">
        <v>2</v>
      </c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 t="s">
        <v>3</v>
      </c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</row>
    <row r="12" spans="1:108" s="7" customFormat="1" ht="12" customHeight="1">
      <c r="A12" s="96">
        <v>1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>
        <v>2</v>
      </c>
      <c r="AC12" s="96"/>
      <c r="AD12" s="96"/>
      <c r="AE12" s="96"/>
      <c r="AF12" s="96"/>
      <c r="AG12" s="96"/>
      <c r="AH12" s="96">
        <v>3</v>
      </c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>
        <v>4</v>
      </c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>
        <v>5</v>
      </c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>
        <v>6</v>
      </c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</row>
    <row r="13" spans="1:108" ht="11.25">
      <c r="A13" s="69" t="s">
        <v>26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75" t="s">
        <v>5</v>
      </c>
      <c r="AC13" s="75"/>
      <c r="AD13" s="75"/>
      <c r="AE13" s="75"/>
      <c r="AF13" s="75"/>
      <c r="AG13" s="75"/>
      <c r="AH13" s="75" t="s">
        <v>6</v>
      </c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0">
        <v>523598951.31</v>
      </c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>
        <v>369209062.52</v>
      </c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>
        <f>BC13-BY13</f>
        <v>154389888.79000002</v>
      </c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</row>
    <row r="14" spans="1:108" ht="11.25">
      <c r="A14" s="69" t="s">
        <v>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</row>
    <row r="15" spans="1:108" ht="11.25">
      <c r="A15" s="69" t="s">
        <v>47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75" t="s">
        <v>5</v>
      </c>
      <c r="AC15" s="75"/>
      <c r="AD15" s="75"/>
      <c r="AE15" s="75"/>
      <c r="AF15" s="75"/>
      <c r="AG15" s="75"/>
      <c r="AH15" s="75" t="s">
        <v>49</v>
      </c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0">
        <v>187075771.48</v>
      </c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>
        <v>122918381.32</v>
      </c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>
        <f>BC15-BY15</f>
        <v>64157390.16</v>
      </c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</row>
    <row r="16" spans="1:108" ht="11.25">
      <c r="A16" s="69" t="s">
        <v>46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75" t="s">
        <v>5</v>
      </c>
      <c r="AC16" s="75"/>
      <c r="AD16" s="75"/>
      <c r="AE16" s="75"/>
      <c r="AF16" s="75"/>
      <c r="AG16" s="75"/>
      <c r="AH16" s="75" t="s">
        <v>48</v>
      </c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0">
        <v>110898607.41</v>
      </c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>
        <v>82460316.01</v>
      </c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>
        <f aca="true" t="shared" si="0" ref="CO16:CO86">BC16-BY16</f>
        <v>28438291.39999999</v>
      </c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</row>
    <row r="17" spans="1:108" ht="11.25" customHeight="1">
      <c r="A17" s="69" t="s">
        <v>50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75" t="s">
        <v>5</v>
      </c>
      <c r="AC17" s="75"/>
      <c r="AD17" s="75"/>
      <c r="AE17" s="75"/>
      <c r="AF17" s="75"/>
      <c r="AG17" s="75"/>
      <c r="AH17" s="75" t="s">
        <v>51</v>
      </c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0">
        <v>50711300</v>
      </c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>
        <v>37204601.65</v>
      </c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>
        <f t="shared" si="0"/>
        <v>13506698.350000001</v>
      </c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</row>
    <row r="18" spans="1:108" ht="18.75" customHeight="1">
      <c r="A18" s="69" t="s">
        <v>363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75" t="s">
        <v>5</v>
      </c>
      <c r="AC18" s="75"/>
      <c r="AD18" s="75"/>
      <c r="AE18" s="75"/>
      <c r="AF18" s="75"/>
      <c r="AG18" s="75"/>
      <c r="AH18" s="75" t="s">
        <v>52</v>
      </c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0">
        <v>50711300</v>
      </c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>
        <v>37204601.65</v>
      </c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>
        <f t="shared" si="0"/>
        <v>13506698.350000001</v>
      </c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</row>
    <row r="19" spans="1:108" ht="23.25" customHeight="1">
      <c r="A19" s="69" t="s">
        <v>364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75" t="s">
        <v>5</v>
      </c>
      <c r="AC19" s="75"/>
      <c r="AD19" s="75"/>
      <c r="AE19" s="75"/>
      <c r="AF19" s="75"/>
      <c r="AG19" s="75"/>
      <c r="AH19" s="75" t="s">
        <v>53</v>
      </c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0">
        <v>50711300</v>
      </c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>
        <v>37204601.65</v>
      </c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>
        <f t="shared" si="0"/>
        <v>13506698.350000001</v>
      </c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</row>
    <row r="20" spans="1:108" ht="11.25">
      <c r="A20" s="69" t="s">
        <v>365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75" t="s">
        <v>5</v>
      </c>
      <c r="AC20" s="75"/>
      <c r="AD20" s="75"/>
      <c r="AE20" s="75"/>
      <c r="AF20" s="75"/>
      <c r="AG20" s="75"/>
      <c r="AH20" s="75" t="s">
        <v>54</v>
      </c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0">
        <v>60187307.41</v>
      </c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>
        <v>45255714.36</v>
      </c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>
        <f t="shared" si="0"/>
        <v>14931593.049999997</v>
      </c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</row>
    <row r="21" spans="1:108" ht="14.25" customHeight="1">
      <c r="A21" s="69" t="s">
        <v>55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5" t="s">
        <v>5</v>
      </c>
      <c r="AC21" s="75"/>
      <c r="AD21" s="75"/>
      <c r="AE21" s="75"/>
      <c r="AF21" s="75"/>
      <c r="AG21" s="75"/>
      <c r="AH21" s="75" t="s">
        <v>56</v>
      </c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0">
        <v>59638105.94</v>
      </c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>
        <v>44796330.86</v>
      </c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>
        <f t="shared" si="0"/>
        <v>14841775.079999998</v>
      </c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</row>
    <row r="22" spans="1:108" ht="14.25" customHeight="1">
      <c r="A22" s="69" t="s">
        <v>55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75" t="s">
        <v>5</v>
      </c>
      <c r="AC22" s="75"/>
      <c r="AD22" s="75"/>
      <c r="AE22" s="75"/>
      <c r="AF22" s="75"/>
      <c r="AG22" s="75"/>
      <c r="AH22" s="75" t="s">
        <v>57</v>
      </c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0">
        <v>179735.43</v>
      </c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>
        <v>109282.8</v>
      </c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>
        <f t="shared" si="0"/>
        <v>70452.62999999999</v>
      </c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</row>
    <row r="23" spans="1:108" ht="11.25">
      <c r="A23" s="69" t="s">
        <v>55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75" t="s">
        <v>5</v>
      </c>
      <c r="AC23" s="75"/>
      <c r="AD23" s="75"/>
      <c r="AE23" s="75"/>
      <c r="AF23" s="75"/>
      <c r="AG23" s="75"/>
      <c r="AH23" s="75" t="s">
        <v>58</v>
      </c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0">
        <v>369466.04</v>
      </c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>
        <v>332623.72</v>
      </c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>
        <f t="shared" si="0"/>
        <v>36842.32000000001</v>
      </c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</row>
    <row r="24" spans="1:108" ht="11.25">
      <c r="A24" s="69" t="s">
        <v>55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5" t="s">
        <v>5</v>
      </c>
      <c r="AC24" s="75"/>
      <c r="AD24" s="75"/>
      <c r="AE24" s="75"/>
      <c r="AF24" s="75"/>
      <c r="AG24" s="75"/>
      <c r="AH24" s="75" t="s">
        <v>59</v>
      </c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>
        <v>17476.98</v>
      </c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>
        <f t="shared" si="0"/>
        <v>-17476.98</v>
      </c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</row>
    <row r="25" spans="1:108" ht="30.75" customHeight="1">
      <c r="A25" s="60" t="s">
        <v>464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63" t="s">
        <v>5</v>
      </c>
      <c r="AC25" s="64"/>
      <c r="AD25" s="64"/>
      <c r="AE25" s="64"/>
      <c r="AF25" s="64"/>
      <c r="AG25" s="65"/>
      <c r="AH25" s="63" t="s">
        <v>470</v>
      </c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5"/>
      <c r="BB25" s="45"/>
      <c r="BC25" s="66">
        <v>406100</v>
      </c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8"/>
      <c r="BQ25" s="38"/>
      <c r="BR25" s="38"/>
      <c r="BS25" s="38"/>
      <c r="BT25" s="38"/>
      <c r="BU25" s="38"/>
      <c r="BV25" s="38"/>
      <c r="BW25" s="38"/>
      <c r="BX25" s="38"/>
      <c r="BY25" s="66">
        <v>354546.56</v>
      </c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8"/>
      <c r="CO25" s="66">
        <f aca="true" t="shared" si="1" ref="CO25:CO30">BC25-BY25</f>
        <v>51553.44</v>
      </c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8"/>
    </row>
    <row r="26" spans="1:108" ht="30.75" customHeight="1">
      <c r="A26" s="60" t="s">
        <v>465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2"/>
      <c r="AB26" s="63" t="s">
        <v>5</v>
      </c>
      <c r="AC26" s="64"/>
      <c r="AD26" s="64"/>
      <c r="AE26" s="64"/>
      <c r="AF26" s="64"/>
      <c r="AG26" s="65"/>
      <c r="AH26" s="63" t="s">
        <v>471</v>
      </c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5"/>
      <c r="BB26" s="45"/>
      <c r="BC26" s="66">
        <v>406100</v>
      </c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8"/>
      <c r="BQ26" s="38"/>
      <c r="BR26" s="38"/>
      <c r="BS26" s="38"/>
      <c r="BT26" s="38"/>
      <c r="BU26" s="38"/>
      <c r="BV26" s="38"/>
      <c r="BW26" s="38"/>
      <c r="BX26" s="38"/>
      <c r="BY26" s="66">
        <v>354546.56</v>
      </c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6">
        <f t="shared" si="1"/>
        <v>51553.44</v>
      </c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8"/>
    </row>
    <row r="27" spans="1:108" ht="21" customHeight="1">
      <c r="A27" s="60" t="s">
        <v>466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2"/>
      <c r="AB27" s="63" t="s">
        <v>5</v>
      </c>
      <c r="AC27" s="64"/>
      <c r="AD27" s="64"/>
      <c r="AE27" s="64"/>
      <c r="AF27" s="64"/>
      <c r="AG27" s="65"/>
      <c r="AH27" s="63" t="s">
        <v>472</v>
      </c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5"/>
      <c r="BB27" s="45"/>
      <c r="BC27" s="66">
        <v>124200</v>
      </c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8"/>
      <c r="BQ27" s="38"/>
      <c r="BR27" s="38"/>
      <c r="BS27" s="38"/>
      <c r="BT27" s="38"/>
      <c r="BU27" s="38"/>
      <c r="BV27" s="38"/>
      <c r="BW27" s="38"/>
      <c r="BX27" s="38"/>
      <c r="BY27" s="66">
        <v>121679.7</v>
      </c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8"/>
      <c r="CO27" s="66">
        <f t="shared" si="1"/>
        <v>2520.300000000003</v>
      </c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8"/>
    </row>
    <row r="28" spans="1:108" ht="30" customHeight="1">
      <c r="A28" s="60" t="s">
        <v>467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2"/>
      <c r="AB28" s="63" t="s">
        <v>5</v>
      </c>
      <c r="AC28" s="64"/>
      <c r="AD28" s="64"/>
      <c r="AE28" s="64"/>
      <c r="AF28" s="64"/>
      <c r="AG28" s="65"/>
      <c r="AH28" s="63" t="s">
        <v>473</v>
      </c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5"/>
      <c r="BB28" s="45"/>
      <c r="BC28" s="66">
        <v>4600</v>
      </c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8"/>
      <c r="BQ28" s="38"/>
      <c r="BR28" s="38"/>
      <c r="BS28" s="38"/>
      <c r="BT28" s="38"/>
      <c r="BU28" s="38"/>
      <c r="BV28" s="38"/>
      <c r="BW28" s="38"/>
      <c r="BX28" s="38"/>
      <c r="BY28" s="66">
        <v>3304.38</v>
      </c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8"/>
      <c r="CO28" s="66">
        <f t="shared" si="1"/>
        <v>1295.62</v>
      </c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</row>
    <row r="29" spans="1:108" ht="30.75" customHeight="1">
      <c r="A29" s="60" t="s">
        <v>468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2"/>
      <c r="AB29" s="63" t="s">
        <v>5</v>
      </c>
      <c r="AC29" s="64"/>
      <c r="AD29" s="64"/>
      <c r="AE29" s="64"/>
      <c r="AF29" s="64"/>
      <c r="AG29" s="65"/>
      <c r="AH29" s="63" t="s">
        <v>474</v>
      </c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5"/>
      <c r="BB29" s="45"/>
      <c r="BC29" s="66">
        <v>272000</v>
      </c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8"/>
      <c r="BQ29" s="38"/>
      <c r="BR29" s="38"/>
      <c r="BS29" s="38"/>
      <c r="BT29" s="38"/>
      <c r="BU29" s="38"/>
      <c r="BV29" s="38"/>
      <c r="BW29" s="38"/>
      <c r="BX29" s="38"/>
      <c r="BY29" s="66">
        <v>244124.45</v>
      </c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8"/>
      <c r="CO29" s="66">
        <f t="shared" si="1"/>
        <v>27875.54999999999</v>
      </c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30" customHeight="1">
      <c r="A30" s="60" t="s">
        <v>469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2"/>
      <c r="AB30" s="63" t="s">
        <v>5</v>
      </c>
      <c r="AC30" s="64"/>
      <c r="AD30" s="64"/>
      <c r="AE30" s="64"/>
      <c r="AF30" s="64"/>
      <c r="AG30" s="65"/>
      <c r="AH30" s="63" t="s">
        <v>475</v>
      </c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5"/>
      <c r="BB30" s="45"/>
      <c r="BC30" s="66">
        <v>5300</v>
      </c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8"/>
      <c r="BQ30" s="38"/>
      <c r="BR30" s="38"/>
      <c r="BS30" s="38"/>
      <c r="BT30" s="38"/>
      <c r="BU30" s="38"/>
      <c r="BV30" s="38"/>
      <c r="BW30" s="38"/>
      <c r="BX30" s="38"/>
      <c r="BY30" s="66">
        <v>-14561.97</v>
      </c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8"/>
      <c r="CO30" s="66">
        <f t="shared" si="1"/>
        <v>19861.97</v>
      </c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11.25">
      <c r="A31" s="69" t="s">
        <v>60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75" t="s">
        <v>5</v>
      </c>
      <c r="AC31" s="75"/>
      <c r="AD31" s="75"/>
      <c r="AE31" s="75"/>
      <c r="AF31" s="75"/>
      <c r="AG31" s="75"/>
      <c r="AH31" s="75" t="s">
        <v>61</v>
      </c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0">
        <v>7734485</v>
      </c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>
        <v>5109801.74</v>
      </c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>
        <f t="shared" si="0"/>
        <v>2624683.26</v>
      </c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</row>
    <row r="32" spans="1:108" ht="22.5" customHeight="1">
      <c r="A32" s="69" t="s">
        <v>362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5" t="s">
        <v>5</v>
      </c>
      <c r="AC32" s="75"/>
      <c r="AD32" s="75"/>
      <c r="AE32" s="75"/>
      <c r="AF32" s="75"/>
      <c r="AG32" s="75"/>
      <c r="AH32" s="75" t="s">
        <v>62</v>
      </c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0">
        <v>7714542</v>
      </c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>
        <v>5082082.27</v>
      </c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>
        <f t="shared" si="0"/>
        <v>2632459.7300000004</v>
      </c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</row>
    <row r="33" spans="1:108" ht="21" customHeight="1">
      <c r="A33" s="69" t="s">
        <v>362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75" t="s">
        <v>5</v>
      </c>
      <c r="AC33" s="75"/>
      <c r="AD33" s="75"/>
      <c r="AE33" s="75"/>
      <c r="AF33" s="75"/>
      <c r="AG33" s="75"/>
      <c r="AH33" s="75" t="s">
        <v>63</v>
      </c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0">
        <v>7714542</v>
      </c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>
        <v>5065185.18</v>
      </c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>
        <f t="shared" si="0"/>
        <v>2649356.8200000003</v>
      </c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</row>
    <row r="34" spans="1:108" ht="21" customHeight="1">
      <c r="A34" s="69" t="s">
        <v>362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75" t="s">
        <v>5</v>
      </c>
      <c r="AC34" s="75"/>
      <c r="AD34" s="75"/>
      <c r="AE34" s="75"/>
      <c r="AF34" s="75"/>
      <c r="AG34" s="75"/>
      <c r="AH34" s="75" t="s">
        <v>64</v>
      </c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0">
        <v>0</v>
      </c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>
        <v>16897.09</v>
      </c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>
        <f t="shared" si="0"/>
        <v>-16897.09</v>
      </c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</row>
    <row r="35" spans="1:108" ht="13.5" customHeight="1">
      <c r="A35" s="69" t="s">
        <v>305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75" t="s">
        <v>5</v>
      </c>
      <c r="AC35" s="75"/>
      <c r="AD35" s="75"/>
      <c r="AE35" s="75"/>
      <c r="AF35" s="75"/>
      <c r="AG35" s="75"/>
      <c r="AH35" s="75" t="s">
        <v>306</v>
      </c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66">
        <v>19943</v>
      </c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8"/>
      <c r="BR35" s="38"/>
      <c r="BS35" s="38"/>
      <c r="BT35" s="38"/>
      <c r="BU35" s="38"/>
      <c r="BV35" s="38"/>
      <c r="BW35" s="38"/>
      <c r="BX35" s="38"/>
      <c r="BY35" s="70">
        <v>4677.47</v>
      </c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>
        <f>BC35-BY35</f>
        <v>15265.529999999999</v>
      </c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</row>
    <row r="36" spans="1:108" ht="14.25" customHeight="1">
      <c r="A36" s="69" t="s">
        <v>305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75" t="s">
        <v>5</v>
      </c>
      <c r="AC36" s="75"/>
      <c r="AD36" s="75"/>
      <c r="AE36" s="75"/>
      <c r="AF36" s="75"/>
      <c r="AG36" s="75"/>
      <c r="AH36" s="75" t="s">
        <v>307</v>
      </c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66">
        <v>19943</v>
      </c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8"/>
      <c r="BR36" s="38"/>
      <c r="BS36" s="38"/>
      <c r="BT36" s="38"/>
      <c r="BU36" s="38"/>
      <c r="BV36" s="38"/>
      <c r="BW36" s="38"/>
      <c r="BX36" s="38"/>
      <c r="BY36" s="70">
        <v>4677.47</v>
      </c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66">
        <f>BC36-BY36</f>
        <v>15265.529999999999</v>
      </c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8"/>
    </row>
    <row r="37" spans="1:108" ht="18" customHeight="1">
      <c r="A37" s="69" t="s">
        <v>361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75" t="s">
        <v>5</v>
      </c>
      <c r="AC37" s="75"/>
      <c r="AD37" s="75"/>
      <c r="AE37" s="75"/>
      <c r="AF37" s="75"/>
      <c r="AG37" s="75"/>
      <c r="AH37" s="75" t="s">
        <v>312</v>
      </c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66">
        <v>0</v>
      </c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8"/>
      <c r="BR37" s="38"/>
      <c r="BS37" s="38"/>
      <c r="BT37" s="38"/>
      <c r="BU37" s="38"/>
      <c r="BV37" s="38"/>
      <c r="BW37" s="38"/>
      <c r="BX37" s="38"/>
      <c r="BY37" s="70">
        <v>23042</v>
      </c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66">
        <f>BC37-BY37</f>
        <v>-23042</v>
      </c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ht="22.5" customHeight="1">
      <c r="A38" s="69" t="s">
        <v>361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75" t="s">
        <v>5</v>
      </c>
      <c r="AC38" s="75"/>
      <c r="AD38" s="75"/>
      <c r="AE38" s="75"/>
      <c r="AF38" s="75"/>
      <c r="AG38" s="75"/>
      <c r="AH38" s="75" t="s">
        <v>313</v>
      </c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66">
        <v>0</v>
      </c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8"/>
      <c r="BR38" s="38"/>
      <c r="BS38" s="38"/>
      <c r="BT38" s="38"/>
      <c r="BU38" s="38"/>
      <c r="BV38" s="38"/>
      <c r="BW38" s="38"/>
      <c r="BX38" s="38"/>
      <c r="BY38" s="70">
        <v>23042</v>
      </c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66">
        <f>BC38-BY38</f>
        <v>-23042</v>
      </c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</row>
    <row r="39" spans="1:108" ht="11.25">
      <c r="A39" s="69" t="s">
        <v>65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75" t="s">
        <v>5</v>
      </c>
      <c r="AC39" s="75"/>
      <c r="AD39" s="75"/>
      <c r="AE39" s="75"/>
      <c r="AF39" s="75"/>
      <c r="AG39" s="75"/>
      <c r="AH39" s="75" t="s">
        <v>66</v>
      </c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0">
        <v>9779066.98</v>
      </c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>
        <v>9122604.61</v>
      </c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>
        <f t="shared" si="0"/>
        <v>656462.370000001</v>
      </c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</row>
    <row r="40" spans="1:108" ht="11.25">
      <c r="A40" s="69" t="s">
        <v>67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75" t="s">
        <v>5</v>
      </c>
      <c r="AC40" s="75"/>
      <c r="AD40" s="75"/>
      <c r="AE40" s="75"/>
      <c r="AF40" s="75"/>
      <c r="AG40" s="75"/>
      <c r="AH40" s="75" t="s">
        <v>68</v>
      </c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0">
        <v>1591120.26</v>
      </c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>
        <v>924968.87</v>
      </c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>
        <f t="shared" si="0"/>
        <v>666151.39</v>
      </c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</row>
    <row r="41" spans="1:108" ht="14.25" customHeight="1">
      <c r="A41" s="69" t="s">
        <v>67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75" t="s">
        <v>5</v>
      </c>
      <c r="AC41" s="75"/>
      <c r="AD41" s="75"/>
      <c r="AE41" s="75"/>
      <c r="AF41" s="75"/>
      <c r="AG41" s="75"/>
      <c r="AH41" s="75" t="s">
        <v>69</v>
      </c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0">
        <v>1591120.26</v>
      </c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>
        <v>924968.87</v>
      </c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>
        <f t="shared" si="0"/>
        <v>666151.39</v>
      </c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</row>
    <row r="42" spans="1:108" ht="11.25">
      <c r="A42" s="69" t="s">
        <v>70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75" t="s">
        <v>5</v>
      </c>
      <c r="AC42" s="75"/>
      <c r="AD42" s="75"/>
      <c r="AE42" s="75"/>
      <c r="AF42" s="75"/>
      <c r="AG42" s="75"/>
      <c r="AH42" s="75" t="s">
        <v>71</v>
      </c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0">
        <v>8187946.72</v>
      </c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>
        <v>8197635.74</v>
      </c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>
        <f t="shared" si="0"/>
        <v>-9689.020000000484</v>
      </c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</row>
    <row r="43" spans="1:108" ht="15" customHeight="1">
      <c r="A43" s="69" t="s">
        <v>482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75" t="s">
        <v>5</v>
      </c>
      <c r="AC43" s="75"/>
      <c r="AD43" s="75"/>
      <c r="AE43" s="75"/>
      <c r="AF43" s="75"/>
      <c r="AG43" s="75"/>
      <c r="AH43" s="75" t="s">
        <v>483</v>
      </c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0">
        <v>7614790.45</v>
      </c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>
        <v>7040128.89</v>
      </c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>
        <f t="shared" si="0"/>
        <v>574661.5600000005</v>
      </c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</row>
    <row r="44" spans="1:108" ht="36.75" customHeight="1">
      <c r="A44" s="69" t="s">
        <v>484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75" t="s">
        <v>5</v>
      </c>
      <c r="AC44" s="75"/>
      <c r="AD44" s="75"/>
      <c r="AE44" s="75"/>
      <c r="AF44" s="75"/>
      <c r="AG44" s="75"/>
      <c r="AH44" s="75" t="s">
        <v>489</v>
      </c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0">
        <v>7614790.45</v>
      </c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>
        <v>7040128.89</v>
      </c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>
        <f t="shared" si="0"/>
        <v>574661.5600000005</v>
      </c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</row>
    <row r="45" spans="1:108" ht="18" customHeight="1">
      <c r="A45" s="69" t="s">
        <v>485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5" t="s">
        <v>5</v>
      </c>
      <c r="AC45" s="75"/>
      <c r="AD45" s="75"/>
      <c r="AE45" s="75"/>
      <c r="AF45" s="75"/>
      <c r="AG45" s="75"/>
      <c r="AH45" s="75" t="s">
        <v>486</v>
      </c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0">
        <v>573156.27</v>
      </c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>
        <v>1157506.85</v>
      </c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>
        <f t="shared" si="0"/>
        <v>-584350.5800000001</v>
      </c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</row>
    <row r="46" spans="1:108" ht="49.5" customHeight="1">
      <c r="A46" s="69" t="s">
        <v>487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5" t="s">
        <v>5</v>
      </c>
      <c r="AC46" s="75"/>
      <c r="AD46" s="75"/>
      <c r="AE46" s="75"/>
      <c r="AF46" s="75"/>
      <c r="AG46" s="75"/>
      <c r="AH46" s="75" t="s">
        <v>488</v>
      </c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0">
        <v>573156.27</v>
      </c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>
        <v>1157506.85</v>
      </c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>
        <f t="shared" si="0"/>
        <v>-584350.5800000001</v>
      </c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</row>
    <row r="47" spans="1:108" ht="11.25">
      <c r="A47" s="69" t="s">
        <v>72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5" t="s">
        <v>5</v>
      </c>
      <c r="AC47" s="75"/>
      <c r="AD47" s="75"/>
      <c r="AE47" s="75"/>
      <c r="AF47" s="75"/>
      <c r="AG47" s="75"/>
      <c r="AH47" s="75" t="s">
        <v>73</v>
      </c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0">
        <v>2520000</v>
      </c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>
        <v>1637004.71</v>
      </c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>
        <f t="shared" si="0"/>
        <v>882995.29</v>
      </c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</row>
    <row r="48" spans="1:108" ht="31.5" customHeight="1">
      <c r="A48" s="69" t="s">
        <v>366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5" t="s">
        <v>5</v>
      </c>
      <c r="AC48" s="75"/>
      <c r="AD48" s="75"/>
      <c r="AE48" s="75"/>
      <c r="AF48" s="75"/>
      <c r="AG48" s="75"/>
      <c r="AH48" s="75" t="s">
        <v>74</v>
      </c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0">
        <v>2520000</v>
      </c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>
        <v>1637004.71</v>
      </c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>
        <f t="shared" si="0"/>
        <v>882995.29</v>
      </c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</row>
    <row r="49" spans="1:108" ht="43.5" customHeight="1">
      <c r="A49" s="69" t="s">
        <v>446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5" t="s">
        <v>5</v>
      </c>
      <c r="AC49" s="75"/>
      <c r="AD49" s="75"/>
      <c r="AE49" s="75"/>
      <c r="AF49" s="75"/>
      <c r="AG49" s="75"/>
      <c r="AH49" s="75" t="s">
        <v>75</v>
      </c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0">
        <v>2520000</v>
      </c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>
        <v>1637004.71</v>
      </c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>
        <f t="shared" si="0"/>
        <v>882995.29</v>
      </c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</row>
    <row r="50" spans="1:108" ht="33.75" customHeight="1">
      <c r="A50" s="69" t="s">
        <v>367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75" t="s">
        <v>5</v>
      </c>
      <c r="AC50" s="75"/>
      <c r="AD50" s="75"/>
      <c r="AE50" s="75"/>
      <c r="AF50" s="75"/>
      <c r="AG50" s="75"/>
      <c r="AH50" s="75" t="s">
        <v>76</v>
      </c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0">
        <v>5000</v>
      </c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>
        <v>2365.55</v>
      </c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>
        <f t="shared" si="0"/>
        <v>2634.45</v>
      </c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</row>
    <row r="51" spans="1:108" ht="11.25">
      <c r="A51" s="69" t="s">
        <v>77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5" t="s">
        <v>5</v>
      </c>
      <c r="AC51" s="75"/>
      <c r="AD51" s="75"/>
      <c r="AE51" s="75"/>
      <c r="AF51" s="75"/>
      <c r="AG51" s="75"/>
      <c r="AH51" s="75" t="s">
        <v>78</v>
      </c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0">
        <v>5000</v>
      </c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>
        <v>425.49</v>
      </c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>
        <f t="shared" si="0"/>
        <v>4574.51</v>
      </c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</row>
    <row r="52" spans="1:108" ht="18.75" customHeight="1">
      <c r="A52" s="69" t="s">
        <v>447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5" t="s">
        <v>5</v>
      </c>
      <c r="AC52" s="75"/>
      <c r="AD52" s="75"/>
      <c r="AE52" s="75"/>
      <c r="AF52" s="75"/>
      <c r="AG52" s="75"/>
      <c r="AH52" s="75" t="s">
        <v>79</v>
      </c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0">
        <v>5000</v>
      </c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>
        <v>425.49</v>
      </c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>
        <f t="shared" si="0"/>
        <v>4574.51</v>
      </c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</row>
    <row r="53" spans="1:108" ht="33" customHeight="1">
      <c r="A53" s="69" t="s">
        <v>448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5" t="s">
        <v>5</v>
      </c>
      <c r="AC53" s="75"/>
      <c r="AD53" s="75"/>
      <c r="AE53" s="75"/>
      <c r="AF53" s="75"/>
      <c r="AG53" s="75"/>
      <c r="AH53" s="75" t="s">
        <v>287</v>
      </c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0">
        <v>5000</v>
      </c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>
        <v>425.49</v>
      </c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>
        <f t="shared" si="0"/>
        <v>4574.51</v>
      </c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</row>
    <row r="54" spans="1:108" ht="27.75" customHeight="1">
      <c r="A54" s="60" t="s">
        <v>525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63" t="s">
        <v>5</v>
      </c>
      <c r="AC54" s="64"/>
      <c r="AD54" s="64"/>
      <c r="AE54" s="64"/>
      <c r="AF54" s="64"/>
      <c r="AG54" s="65"/>
      <c r="AH54" s="63" t="s">
        <v>528</v>
      </c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5"/>
      <c r="BB54" s="45"/>
      <c r="BC54" s="66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8"/>
      <c r="BQ54" s="38"/>
      <c r="BR54" s="38"/>
      <c r="BS54" s="38"/>
      <c r="BT54" s="38"/>
      <c r="BU54" s="38"/>
      <c r="BV54" s="38"/>
      <c r="BW54" s="38"/>
      <c r="BX54" s="38"/>
      <c r="BY54" s="66">
        <v>1940.06</v>
      </c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8"/>
      <c r="CO54" s="66">
        <f>BC54-BY54</f>
        <v>-1940.06</v>
      </c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8"/>
    </row>
    <row r="55" spans="1:108" ht="18" customHeight="1">
      <c r="A55" s="60" t="s">
        <v>526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63" t="s">
        <v>5</v>
      </c>
      <c r="AC55" s="64"/>
      <c r="AD55" s="64"/>
      <c r="AE55" s="64"/>
      <c r="AF55" s="64"/>
      <c r="AG55" s="65"/>
      <c r="AH55" s="63" t="s">
        <v>529</v>
      </c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5"/>
      <c r="BB55" s="45"/>
      <c r="BC55" s="66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8"/>
      <c r="BQ55" s="38"/>
      <c r="BR55" s="38"/>
      <c r="BS55" s="38"/>
      <c r="BT55" s="38"/>
      <c r="BU55" s="38"/>
      <c r="BV55" s="38"/>
      <c r="BW55" s="38"/>
      <c r="BX55" s="38"/>
      <c r="BY55" s="66">
        <v>1940</v>
      </c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8"/>
      <c r="CO55" s="66">
        <f>BC55-BY55</f>
        <v>-1940</v>
      </c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8"/>
    </row>
    <row r="56" spans="1:108" ht="33" customHeight="1">
      <c r="A56" s="60" t="s">
        <v>527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63" t="s">
        <v>5</v>
      </c>
      <c r="AC56" s="64"/>
      <c r="AD56" s="64"/>
      <c r="AE56" s="64"/>
      <c r="AF56" s="64"/>
      <c r="AG56" s="65"/>
      <c r="AH56" s="63" t="s">
        <v>530</v>
      </c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5"/>
      <c r="BB56" s="45"/>
      <c r="BC56" s="66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8"/>
      <c r="BQ56" s="38"/>
      <c r="BR56" s="38"/>
      <c r="BS56" s="38"/>
      <c r="BT56" s="38"/>
      <c r="BU56" s="38"/>
      <c r="BV56" s="38"/>
      <c r="BW56" s="38"/>
      <c r="BX56" s="38"/>
      <c r="BY56" s="66">
        <v>1940.06</v>
      </c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8"/>
      <c r="CO56" s="66">
        <f>BC56-BY56</f>
        <v>-1940.06</v>
      </c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8"/>
    </row>
    <row r="57" spans="1:108" ht="40.5" customHeight="1">
      <c r="A57" s="69" t="s">
        <v>368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75" t="s">
        <v>5</v>
      </c>
      <c r="AC57" s="75"/>
      <c r="AD57" s="75"/>
      <c r="AE57" s="75"/>
      <c r="AF57" s="75"/>
      <c r="AG57" s="75"/>
      <c r="AH57" s="75" t="s">
        <v>80</v>
      </c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0">
        <v>44294656.46</v>
      </c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>
        <v>14333093.12</v>
      </c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>
        <f t="shared" si="0"/>
        <v>29961563.340000004</v>
      </c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</row>
    <row r="58" spans="1:108" ht="29.25" customHeight="1">
      <c r="A58" s="69" t="s">
        <v>369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75" t="s">
        <v>5</v>
      </c>
      <c r="AC58" s="75"/>
      <c r="AD58" s="75"/>
      <c r="AE58" s="75"/>
      <c r="AF58" s="75"/>
      <c r="AG58" s="75"/>
      <c r="AH58" s="75" t="s">
        <v>81</v>
      </c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0">
        <v>44072448.86</v>
      </c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>
        <v>14249329.43</v>
      </c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>
        <f t="shared" si="0"/>
        <v>29823119.43</v>
      </c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</row>
    <row r="59" spans="1:108" ht="29.25" customHeight="1">
      <c r="A59" s="69" t="s">
        <v>449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75" t="s">
        <v>5</v>
      </c>
      <c r="AC59" s="75"/>
      <c r="AD59" s="75"/>
      <c r="AE59" s="75"/>
      <c r="AF59" s="75"/>
      <c r="AG59" s="75"/>
      <c r="AH59" s="75" t="s">
        <v>82</v>
      </c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0">
        <v>8117154.72</v>
      </c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>
        <v>8003407.14</v>
      </c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>
        <f t="shared" si="0"/>
        <v>113747.58000000007</v>
      </c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</row>
    <row r="60" spans="1:108" ht="39" customHeight="1">
      <c r="A60" s="69" t="s">
        <v>450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75" t="s">
        <v>5</v>
      </c>
      <c r="AC60" s="75"/>
      <c r="AD60" s="75"/>
      <c r="AE60" s="75"/>
      <c r="AF60" s="75"/>
      <c r="AG60" s="75"/>
      <c r="AH60" s="75" t="s">
        <v>288</v>
      </c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0">
        <v>8117154.72</v>
      </c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>
        <v>8003407.14</v>
      </c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>
        <f>BC60-BY60</f>
        <v>113747.58000000007</v>
      </c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</row>
    <row r="61" spans="1:108" ht="61.5" customHeight="1">
      <c r="A61" s="60" t="s">
        <v>541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63" t="s">
        <v>5</v>
      </c>
      <c r="AC61" s="64"/>
      <c r="AD61" s="64"/>
      <c r="AE61" s="64"/>
      <c r="AF61" s="64"/>
      <c r="AG61" s="65"/>
      <c r="AH61" s="63" t="s">
        <v>543</v>
      </c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5"/>
      <c r="BB61" s="45"/>
      <c r="BC61" s="66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44"/>
      <c r="BR61" s="38"/>
      <c r="BS61" s="38"/>
      <c r="BT61" s="38"/>
      <c r="BU61" s="38"/>
      <c r="BV61" s="38"/>
      <c r="BW61" s="38"/>
      <c r="BX61" s="38"/>
      <c r="BY61" s="66">
        <v>52.12</v>
      </c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6">
        <f>BC61-BY61</f>
        <v>-52.12</v>
      </c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8"/>
    </row>
    <row r="62" spans="1:108" ht="54" customHeight="1">
      <c r="A62" s="60" t="s">
        <v>542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2"/>
      <c r="AB62" s="63" t="s">
        <v>5</v>
      </c>
      <c r="AC62" s="64"/>
      <c r="AD62" s="64"/>
      <c r="AE62" s="64"/>
      <c r="AF62" s="64"/>
      <c r="AG62" s="65"/>
      <c r="AH62" s="63" t="s">
        <v>544</v>
      </c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5"/>
      <c r="BB62" s="45"/>
      <c r="BC62" s="66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44"/>
      <c r="BR62" s="38"/>
      <c r="BS62" s="38"/>
      <c r="BT62" s="38"/>
      <c r="BU62" s="38"/>
      <c r="BV62" s="38"/>
      <c r="BW62" s="38"/>
      <c r="BX62" s="38"/>
      <c r="BY62" s="66">
        <v>52.12</v>
      </c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8"/>
      <c r="CO62" s="66">
        <f>BC62-BY62</f>
        <v>-52.12</v>
      </c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8"/>
    </row>
    <row r="63" spans="1:108" ht="41.25" customHeight="1">
      <c r="A63" s="69" t="s">
        <v>370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75" t="s">
        <v>5</v>
      </c>
      <c r="AC63" s="75"/>
      <c r="AD63" s="75"/>
      <c r="AE63" s="75"/>
      <c r="AF63" s="75"/>
      <c r="AG63" s="75"/>
      <c r="AH63" s="75" t="s">
        <v>83</v>
      </c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66">
        <v>35955294.14</v>
      </c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8"/>
      <c r="BR63" s="38"/>
      <c r="BS63" s="38"/>
      <c r="BT63" s="38"/>
      <c r="BU63" s="38"/>
      <c r="BV63" s="38"/>
      <c r="BW63" s="38"/>
      <c r="BX63" s="38"/>
      <c r="BY63" s="66">
        <v>6245870.17</v>
      </c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8"/>
      <c r="CO63" s="66">
        <f>BC63-BY63</f>
        <v>29709423.97</v>
      </c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8"/>
    </row>
    <row r="64" spans="1:108" ht="30" customHeight="1">
      <c r="A64" s="69" t="s">
        <v>451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75" t="s">
        <v>5</v>
      </c>
      <c r="AC64" s="75"/>
      <c r="AD64" s="75"/>
      <c r="AE64" s="75"/>
      <c r="AF64" s="75"/>
      <c r="AG64" s="75"/>
      <c r="AH64" s="75" t="s">
        <v>84</v>
      </c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0">
        <v>35955294.14</v>
      </c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>
        <v>6245870.17</v>
      </c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>
        <f t="shared" si="0"/>
        <v>29709423.97</v>
      </c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</row>
    <row r="65" spans="1:108" ht="22.5" customHeight="1">
      <c r="A65" s="69" t="s">
        <v>371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75" t="s">
        <v>5</v>
      </c>
      <c r="AC65" s="75"/>
      <c r="AD65" s="75"/>
      <c r="AE65" s="75"/>
      <c r="AF65" s="75"/>
      <c r="AG65" s="75"/>
      <c r="AH65" s="75" t="s">
        <v>85</v>
      </c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0">
        <v>222207.6</v>
      </c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>
        <v>83763.69</v>
      </c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>
        <f t="shared" si="0"/>
        <v>138443.91</v>
      </c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</row>
    <row r="66" spans="1:108" ht="19.5" customHeight="1">
      <c r="A66" s="69" t="s">
        <v>371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75" t="s">
        <v>5</v>
      </c>
      <c r="AC66" s="75"/>
      <c r="AD66" s="75"/>
      <c r="AE66" s="75"/>
      <c r="AF66" s="75"/>
      <c r="AG66" s="75"/>
      <c r="AH66" s="75" t="s">
        <v>86</v>
      </c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0">
        <v>222207.6</v>
      </c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>
        <v>83763.69</v>
      </c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>
        <f t="shared" si="0"/>
        <v>138443.91</v>
      </c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</row>
    <row r="67" spans="1:108" ht="32.25" customHeight="1">
      <c r="A67" s="69" t="s">
        <v>452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75" t="s">
        <v>5</v>
      </c>
      <c r="AC67" s="75"/>
      <c r="AD67" s="75"/>
      <c r="AE67" s="75"/>
      <c r="AF67" s="75"/>
      <c r="AG67" s="75"/>
      <c r="AH67" s="75" t="s">
        <v>87</v>
      </c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0">
        <v>222207.6</v>
      </c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>
        <v>83763.69</v>
      </c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>
        <f t="shared" si="0"/>
        <v>138443.91</v>
      </c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</row>
    <row r="68" spans="1:108" ht="22.5" customHeight="1">
      <c r="A68" s="69" t="s">
        <v>372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75" t="s">
        <v>5</v>
      </c>
      <c r="AC68" s="75"/>
      <c r="AD68" s="75"/>
      <c r="AE68" s="75"/>
      <c r="AF68" s="75"/>
      <c r="AG68" s="75"/>
      <c r="AH68" s="75" t="s">
        <v>88</v>
      </c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0">
        <v>531627.43</v>
      </c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>
        <v>496499.27</v>
      </c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>
        <f t="shared" si="0"/>
        <v>35128.16000000003</v>
      </c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</row>
    <row r="69" spans="1:108" ht="11.25">
      <c r="A69" s="69" t="s">
        <v>89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75" t="s">
        <v>5</v>
      </c>
      <c r="AC69" s="75"/>
      <c r="AD69" s="75"/>
      <c r="AE69" s="75"/>
      <c r="AF69" s="75"/>
      <c r="AG69" s="75"/>
      <c r="AH69" s="75" t="s">
        <v>90</v>
      </c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0">
        <v>531627.43</v>
      </c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>
        <v>496499.27</v>
      </c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>
        <f t="shared" si="0"/>
        <v>35128.16000000003</v>
      </c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</row>
    <row r="70" spans="1:108" ht="19.5" customHeight="1">
      <c r="A70" s="69" t="s">
        <v>373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75" t="s">
        <v>5</v>
      </c>
      <c r="AC70" s="75"/>
      <c r="AD70" s="75"/>
      <c r="AE70" s="75"/>
      <c r="AF70" s="75"/>
      <c r="AG70" s="75"/>
      <c r="AH70" s="75" t="s">
        <v>289</v>
      </c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0">
        <v>237616.93</v>
      </c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38"/>
      <c r="BT70" s="38"/>
      <c r="BU70" s="38"/>
      <c r="BV70" s="38"/>
      <c r="BW70" s="38"/>
      <c r="BX70" s="38"/>
      <c r="BY70" s="66">
        <v>141276.39</v>
      </c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8"/>
      <c r="CO70" s="66">
        <f>BC70-BY70</f>
        <v>96340.53999999998</v>
      </c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8"/>
    </row>
    <row r="71" spans="1:108" ht="21" customHeight="1">
      <c r="A71" s="69" t="s">
        <v>374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75" t="s">
        <v>5</v>
      </c>
      <c r="AC71" s="75"/>
      <c r="AD71" s="75"/>
      <c r="AE71" s="75"/>
      <c r="AF71" s="75"/>
      <c r="AG71" s="75"/>
      <c r="AH71" s="75" t="s">
        <v>290</v>
      </c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0">
        <v>1046.32</v>
      </c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38"/>
      <c r="BT71" s="38"/>
      <c r="BU71" s="38"/>
      <c r="BV71" s="38"/>
      <c r="BW71" s="38"/>
      <c r="BX71" s="38"/>
      <c r="BY71" s="66">
        <v>530.53</v>
      </c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8"/>
      <c r="CO71" s="66">
        <f>BC71-BY71</f>
        <v>515.79</v>
      </c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8"/>
    </row>
    <row r="72" spans="1:108" ht="18" customHeight="1">
      <c r="A72" s="69" t="s">
        <v>375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75" t="s">
        <v>5</v>
      </c>
      <c r="AC72" s="75"/>
      <c r="AD72" s="75"/>
      <c r="AE72" s="75"/>
      <c r="AF72" s="75"/>
      <c r="AG72" s="75"/>
      <c r="AH72" s="75" t="s">
        <v>291</v>
      </c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0">
        <v>195184.41</v>
      </c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38"/>
      <c r="BT72" s="38"/>
      <c r="BU72" s="38"/>
      <c r="BV72" s="38"/>
      <c r="BW72" s="38"/>
      <c r="BX72" s="38"/>
      <c r="BY72" s="66">
        <v>-214.79</v>
      </c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8"/>
      <c r="CO72" s="66">
        <f>BC72-BY72</f>
        <v>195399.2</v>
      </c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8"/>
    </row>
    <row r="73" spans="1:108" ht="21" customHeight="1">
      <c r="A73" s="69" t="s">
        <v>376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75" t="s">
        <v>5</v>
      </c>
      <c r="AC73" s="75"/>
      <c r="AD73" s="75"/>
      <c r="AE73" s="75"/>
      <c r="AF73" s="75"/>
      <c r="AG73" s="75"/>
      <c r="AH73" s="75" t="s">
        <v>292</v>
      </c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0">
        <v>97779.77</v>
      </c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38"/>
      <c r="BT73" s="38"/>
      <c r="BU73" s="38"/>
      <c r="BV73" s="38"/>
      <c r="BW73" s="38"/>
      <c r="BX73" s="38"/>
      <c r="BY73" s="66">
        <v>354907.14</v>
      </c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8"/>
      <c r="CO73" s="66">
        <f>BC73-BY73</f>
        <v>-257127.37</v>
      </c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8"/>
    </row>
    <row r="74" spans="1:108" ht="30.75" customHeight="1">
      <c r="A74" s="77" t="s">
        <v>377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9"/>
      <c r="AB74" s="75" t="s">
        <v>5</v>
      </c>
      <c r="AC74" s="75"/>
      <c r="AD74" s="75"/>
      <c r="AE74" s="75"/>
      <c r="AF74" s="75"/>
      <c r="AG74" s="75"/>
      <c r="AH74" s="75" t="s">
        <v>91</v>
      </c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0">
        <v>8402637.36</v>
      </c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>
        <v>5314567.43</v>
      </c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>
        <f t="shared" si="0"/>
        <v>3088069.9299999997</v>
      </c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</row>
    <row r="75" spans="1:108" s="39" customFormat="1" ht="11.25">
      <c r="A75" s="69" t="s">
        <v>378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76" t="s">
        <v>5</v>
      </c>
      <c r="AC75" s="76"/>
      <c r="AD75" s="76"/>
      <c r="AE75" s="76"/>
      <c r="AF75" s="76"/>
      <c r="AG75" s="76"/>
      <c r="AH75" s="76" t="s">
        <v>293</v>
      </c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4">
        <v>8306233.08</v>
      </c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>
        <v>5183841.1</v>
      </c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>
        <f t="shared" si="0"/>
        <v>3122391.9800000004</v>
      </c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</row>
    <row r="76" spans="1:108" ht="21" customHeight="1">
      <c r="A76" s="69" t="s">
        <v>379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75" t="s">
        <v>5</v>
      </c>
      <c r="AC76" s="75"/>
      <c r="AD76" s="75"/>
      <c r="AE76" s="75"/>
      <c r="AF76" s="75"/>
      <c r="AG76" s="75"/>
      <c r="AH76" s="75" t="s">
        <v>294</v>
      </c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0">
        <v>8306233.08</v>
      </c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>
        <v>5183841.1</v>
      </c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>
        <f t="shared" si="0"/>
        <v>3122391.9800000004</v>
      </c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</row>
    <row r="77" spans="1:108" ht="30" customHeight="1">
      <c r="A77" s="69" t="s">
        <v>453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75" t="s">
        <v>5</v>
      </c>
      <c r="AC77" s="75"/>
      <c r="AD77" s="75"/>
      <c r="AE77" s="75"/>
      <c r="AF77" s="75"/>
      <c r="AG77" s="75"/>
      <c r="AH77" s="75" t="s">
        <v>295</v>
      </c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0">
        <v>8306233.08</v>
      </c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38"/>
      <c r="BT77" s="38"/>
      <c r="BU77" s="38"/>
      <c r="BV77" s="38"/>
      <c r="BW77" s="38"/>
      <c r="BX77" s="38"/>
      <c r="BY77" s="66">
        <v>5183841.1</v>
      </c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66">
        <f aca="true" t="shared" si="2" ref="CO77:CO82">BC77-BY77</f>
        <v>3122391.9800000004</v>
      </c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8"/>
    </row>
    <row r="78" spans="1:108" ht="11.25">
      <c r="A78" s="69" t="s">
        <v>296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75" t="s">
        <v>5</v>
      </c>
      <c r="AC78" s="75"/>
      <c r="AD78" s="75"/>
      <c r="AE78" s="75"/>
      <c r="AF78" s="75"/>
      <c r="AG78" s="75"/>
      <c r="AH78" s="75" t="s">
        <v>297</v>
      </c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0">
        <v>96404.3</v>
      </c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38"/>
      <c r="BT78" s="38"/>
      <c r="BU78" s="38"/>
      <c r="BV78" s="38"/>
      <c r="BW78" s="38"/>
      <c r="BX78" s="38"/>
      <c r="BY78" s="66">
        <v>130726.33</v>
      </c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66">
        <f t="shared" si="2"/>
        <v>-34322.03</v>
      </c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8"/>
    </row>
    <row r="79" spans="1:108" ht="29.25" customHeight="1">
      <c r="A79" s="69" t="s">
        <v>380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75" t="s">
        <v>5</v>
      </c>
      <c r="AC79" s="75"/>
      <c r="AD79" s="75"/>
      <c r="AE79" s="75"/>
      <c r="AF79" s="75"/>
      <c r="AG79" s="75"/>
      <c r="AH79" s="75" t="s">
        <v>303</v>
      </c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66">
        <v>96404.3</v>
      </c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8"/>
      <c r="BR79" s="38"/>
      <c r="BS79" s="38"/>
      <c r="BT79" s="38"/>
      <c r="BU79" s="38"/>
      <c r="BV79" s="38"/>
      <c r="BW79" s="38"/>
      <c r="BX79" s="38"/>
      <c r="BY79" s="66">
        <v>43292.12</v>
      </c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8"/>
      <c r="CO79" s="66">
        <f t="shared" si="2"/>
        <v>53112.18</v>
      </c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8"/>
    </row>
    <row r="80" spans="1:108" ht="32.25" customHeight="1">
      <c r="A80" s="69" t="s">
        <v>454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75" t="s">
        <v>5</v>
      </c>
      <c r="AC80" s="75"/>
      <c r="AD80" s="75"/>
      <c r="AE80" s="75"/>
      <c r="AF80" s="75"/>
      <c r="AG80" s="75"/>
      <c r="AH80" s="75" t="s">
        <v>304</v>
      </c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66">
        <v>96404.3</v>
      </c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8"/>
      <c r="BR80" s="38"/>
      <c r="BS80" s="38"/>
      <c r="BT80" s="38"/>
      <c r="BU80" s="38"/>
      <c r="BV80" s="38"/>
      <c r="BW80" s="38"/>
      <c r="BX80" s="38"/>
      <c r="BY80" s="66">
        <v>43292.12</v>
      </c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8"/>
      <c r="CO80" s="66">
        <f t="shared" si="2"/>
        <v>53112.18</v>
      </c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8"/>
    </row>
    <row r="81" spans="1:108" ht="32.25" customHeight="1">
      <c r="A81" s="60" t="s">
        <v>490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2"/>
      <c r="AB81" s="63" t="s">
        <v>5</v>
      </c>
      <c r="AC81" s="64"/>
      <c r="AD81" s="64"/>
      <c r="AE81" s="64"/>
      <c r="AF81" s="64"/>
      <c r="AG81" s="65"/>
      <c r="AH81" s="63" t="s">
        <v>492</v>
      </c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5"/>
      <c r="BB81" s="45"/>
      <c r="BC81" s="66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44"/>
      <c r="BR81" s="38"/>
      <c r="BS81" s="38"/>
      <c r="BT81" s="38"/>
      <c r="BU81" s="38"/>
      <c r="BV81" s="38"/>
      <c r="BW81" s="38"/>
      <c r="BX81" s="38"/>
      <c r="BY81" s="66">
        <v>87434.21</v>
      </c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8"/>
      <c r="CO81" s="66">
        <f t="shared" si="2"/>
        <v>-87434.21</v>
      </c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8"/>
    </row>
    <row r="82" spans="1:108" ht="25.5" customHeight="1">
      <c r="A82" s="60" t="s">
        <v>491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2"/>
      <c r="AB82" s="63" t="s">
        <v>5</v>
      </c>
      <c r="AC82" s="64"/>
      <c r="AD82" s="64"/>
      <c r="AE82" s="64"/>
      <c r="AF82" s="64"/>
      <c r="AG82" s="65"/>
      <c r="AH82" s="63" t="s">
        <v>493</v>
      </c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5"/>
      <c r="BB82" s="45"/>
      <c r="BC82" s="66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44"/>
      <c r="BR82" s="38"/>
      <c r="BS82" s="38"/>
      <c r="BT82" s="38"/>
      <c r="BU82" s="38"/>
      <c r="BV82" s="38"/>
      <c r="BW82" s="38"/>
      <c r="BX82" s="38"/>
      <c r="BY82" s="66">
        <v>87434.21</v>
      </c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8"/>
      <c r="CO82" s="66">
        <f t="shared" si="2"/>
        <v>-87434.21</v>
      </c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8"/>
    </row>
    <row r="83" spans="1:108" ht="24.75" customHeight="1">
      <c r="A83" s="69" t="s">
        <v>381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75" t="s">
        <v>5</v>
      </c>
      <c r="AC83" s="75"/>
      <c r="AD83" s="75"/>
      <c r="AE83" s="75"/>
      <c r="AF83" s="75"/>
      <c r="AG83" s="75"/>
      <c r="AH83" s="75" t="s">
        <v>92</v>
      </c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0">
        <v>1887390.82</v>
      </c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>
        <v>3095051.73</v>
      </c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>
        <f t="shared" si="0"/>
        <v>-1207660.91</v>
      </c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</row>
    <row r="84" spans="1:108" ht="27" customHeight="1">
      <c r="A84" s="69" t="s">
        <v>382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75" t="s">
        <v>5</v>
      </c>
      <c r="AC84" s="75"/>
      <c r="AD84" s="75"/>
      <c r="AE84" s="75"/>
      <c r="AF84" s="75"/>
      <c r="AG84" s="75"/>
      <c r="AH84" s="75" t="s">
        <v>93</v>
      </c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0">
        <v>1537390.82</v>
      </c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>
        <v>2323035.9</v>
      </c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>
        <f t="shared" si="0"/>
        <v>-785645.0799999998</v>
      </c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</row>
    <row r="85" spans="1:108" ht="50.25" customHeight="1">
      <c r="A85" s="69" t="s">
        <v>456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75" t="s">
        <v>5</v>
      </c>
      <c r="AC85" s="75"/>
      <c r="AD85" s="75"/>
      <c r="AE85" s="75"/>
      <c r="AF85" s="75"/>
      <c r="AG85" s="75"/>
      <c r="AH85" s="75" t="s">
        <v>298</v>
      </c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0">
        <v>1537390.82</v>
      </c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>
        <v>2281392.9</v>
      </c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>
        <f t="shared" si="0"/>
        <v>-744002.0799999998</v>
      </c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</row>
    <row r="86" spans="1:108" ht="42" customHeight="1">
      <c r="A86" s="69" t="s">
        <v>455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75" t="s">
        <v>5</v>
      </c>
      <c r="AC86" s="75"/>
      <c r="AD86" s="75"/>
      <c r="AE86" s="75"/>
      <c r="AF86" s="75"/>
      <c r="AG86" s="75"/>
      <c r="AH86" s="75" t="s">
        <v>299</v>
      </c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0">
        <v>1537390.82</v>
      </c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>
        <v>2281392.9</v>
      </c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>
        <f t="shared" si="0"/>
        <v>-744002.0799999998</v>
      </c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</row>
    <row r="87" spans="1:108" ht="42" customHeight="1">
      <c r="A87" s="69" t="s">
        <v>545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3" t="s">
        <v>5</v>
      </c>
      <c r="AC87" s="64"/>
      <c r="AD87" s="64"/>
      <c r="AE87" s="64"/>
      <c r="AF87" s="64"/>
      <c r="AG87" s="65"/>
      <c r="AH87" s="63" t="s">
        <v>547</v>
      </c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5"/>
      <c r="BB87" s="45"/>
      <c r="BC87" s="66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8"/>
      <c r="BQ87" s="38"/>
      <c r="BR87" s="38"/>
      <c r="BS87" s="38"/>
      <c r="BT87" s="38"/>
      <c r="BU87" s="38"/>
      <c r="BV87" s="38"/>
      <c r="BW87" s="38"/>
      <c r="BX87" s="38"/>
      <c r="BY87" s="66">
        <v>41643</v>
      </c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8"/>
      <c r="CO87" s="66">
        <f>BC87-BY87</f>
        <v>-41643</v>
      </c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8"/>
    </row>
    <row r="88" spans="1:108" ht="56.25" customHeight="1">
      <c r="A88" s="69" t="s">
        <v>546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3" t="s">
        <v>5</v>
      </c>
      <c r="AC88" s="64"/>
      <c r="AD88" s="64"/>
      <c r="AE88" s="64"/>
      <c r="AF88" s="64"/>
      <c r="AG88" s="65"/>
      <c r="AH88" s="63" t="s">
        <v>548</v>
      </c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5"/>
      <c r="BB88" s="45"/>
      <c r="BC88" s="66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8"/>
      <c r="BQ88" s="38"/>
      <c r="BR88" s="38"/>
      <c r="BS88" s="38"/>
      <c r="BT88" s="38"/>
      <c r="BU88" s="38"/>
      <c r="BV88" s="38"/>
      <c r="BW88" s="38"/>
      <c r="BX88" s="38"/>
      <c r="BY88" s="66">
        <v>41643</v>
      </c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8"/>
      <c r="CO88" s="66">
        <f>BC88-BY88</f>
        <v>-41643</v>
      </c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8"/>
    </row>
    <row r="89" spans="1:108" ht="31.5" customHeight="1">
      <c r="A89" s="69" t="s">
        <v>383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75" t="s">
        <v>5</v>
      </c>
      <c r="AC89" s="75"/>
      <c r="AD89" s="75"/>
      <c r="AE89" s="75"/>
      <c r="AF89" s="75"/>
      <c r="AG89" s="75"/>
      <c r="AH89" s="75" t="s">
        <v>94</v>
      </c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0">
        <v>350000</v>
      </c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>
        <v>772015.83</v>
      </c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>
        <f aca="true" t="shared" si="3" ref="CO89:CO144">BC89-BY89</f>
        <v>-422015.82999999996</v>
      </c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</row>
    <row r="90" spans="1:108" ht="30" customHeight="1">
      <c r="A90" s="69" t="s">
        <v>384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75" t="s">
        <v>5</v>
      </c>
      <c r="AC90" s="75"/>
      <c r="AD90" s="75"/>
      <c r="AE90" s="75"/>
      <c r="AF90" s="75"/>
      <c r="AG90" s="75"/>
      <c r="AH90" s="75" t="s">
        <v>95</v>
      </c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0">
        <v>350000</v>
      </c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>
        <v>772015.83</v>
      </c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>
        <f t="shared" si="3"/>
        <v>-422015.82999999996</v>
      </c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</row>
    <row r="91" spans="1:108" ht="39" customHeight="1">
      <c r="A91" s="69" t="s">
        <v>385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75" t="s">
        <v>5</v>
      </c>
      <c r="AC91" s="75"/>
      <c r="AD91" s="75"/>
      <c r="AE91" s="75"/>
      <c r="AF91" s="75"/>
      <c r="AG91" s="75"/>
      <c r="AH91" s="75" t="s">
        <v>96</v>
      </c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0">
        <v>350000</v>
      </c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>
        <v>772015.83</v>
      </c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>
        <f t="shared" si="3"/>
        <v>-422015.82999999996</v>
      </c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</row>
    <row r="92" spans="1:108" ht="23.25" customHeight="1">
      <c r="A92" s="69" t="s">
        <v>97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75" t="s">
        <v>5</v>
      </c>
      <c r="AC92" s="75"/>
      <c r="AD92" s="75"/>
      <c r="AE92" s="75"/>
      <c r="AF92" s="75"/>
      <c r="AG92" s="75"/>
      <c r="AH92" s="75" t="s">
        <v>98</v>
      </c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0">
        <v>489000</v>
      </c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>
        <v>657617.07</v>
      </c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>
        <f t="shared" si="3"/>
        <v>-168617.06999999995</v>
      </c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</row>
    <row r="93" spans="1:108" ht="21" customHeight="1">
      <c r="A93" s="69" t="s">
        <v>386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75" t="s">
        <v>5</v>
      </c>
      <c r="AC93" s="75"/>
      <c r="AD93" s="75"/>
      <c r="AE93" s="75"/>
      <c r="AF93" s="75"/>
      <c r="AG93" s="75"/>
      <c r="AH93" s="75" t="s">
        <v>99</v>
      </c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0">
        <v>1304.06</v>
      </c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>
        <v>2685.15</v>
      </c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>
        <f t="shared" si="3"/>
        <v>-1381.0900000000001</v>
      </c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</row>
    <row r="94" spans="1:108" ht="30" customHeight="1">
      <c r="A94" s="69" t="s">
        <v>386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3" t="s">
        <v>5</v>
      </c>
      <c r="AC94" s="64"/>
      <c r="AD94" s="64"/>
      <c r="AE94" s="64"/>
      <c r="AF94" s="64"/>
      <c r="AG94" s="65"/>
      <c r="AH94" s="63" t="s">
        <v>549</v>
      </c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5"/>
      <c r="BB94" s="45"/>
      <c r="BC94" s="66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8"/>
      <c r="BQ94" s="38"/>
      <c r="BR94" s="38"/>
      <c r="BS94" s="38"/>
      <c r="BT94" s="38"/>
      <c r="BU94" s="38"/>
      <c r="BV94" s="38"/>
      <c r="BW94" s="38"/>
      <c r="BX94" s="38"/>
      <c r="BY94" s="66">
        <v>200</v>
      </c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8"/>
      <c r="CO94" s="66">
        <f>BC94-BY94</f>
        <v>-200</v>
      </c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ht="29.25" customHeight="1">
      <c r="A95" s="69" t="s">
        <v>387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75" t="s">
        <v>5</v>
      </c>
      <c r="AC95" s="75"/>
      <c r="AD95" s="75"/>
      <c r="AE95" s="75"/>
      <c r="AF95" s="75"/>
      <c r="AG95" s="75"/>
      <c r="AH95" s="75" t="s">
        <v>100</v>
      </c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0">
        <v>1304.06</v>
      </c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>
        <v>2485.15</v>
      </c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>
        <f t="shared" si="3"/>
        <v>-1181.0900000000001</v>
      </c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</row>
    <row r="96" spans="1:108" ht="57.75" customHeight="1">
      <c r="A96" s="60" t="s">
        <v>494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2"/>
      <c r="AB96" s="63" t="s">
        <v>5</v>
      </c>
      <c r="AC96" s="64"/>
      <c r="AD96" s="64"/>
      <c r="AE96" s="64"/>
      <c r="AF96" s="64"/>
      <c r="AG96" s="65"/>
      <c r="AH96" s="63" t="s">
        <v>495</v>
      </c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5"/>
      <c r="BB96" s="45"/>
      <c r="BC96" s="66">
        <v>4346.91</v>
      </c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8"/>
      <c r="BQ96" s="38"/>
      <c r="BR96" s="38"/>
      <c r="BS96" s="38"/>
      <c r="BT96" s="38"/>
      <c r="BU96" s="38"/>
      <c r="BV96" s="38"/>
      <c r="BW96" s="38"/>
      <c r="BX96" s="38"/>
      <c r="BY96" s="66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8"/>
      <c r="CO96" s="66">
        <f>BC96-BY96</f>
        <v>4346.91</v>
      </c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8"/>
    </row>
    <row r="97" spans="1:108" ht="52.5" customHeight="1">
      <c r="A97" s="69" t="s">
        <v>388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75" t="s">
        <v>5</v>
      </c>
      <c r="AC97" s="75"/>
      <c r="AD97" s="75"/>
      <c r="AE97" s="75"/>
      <c r="AF97" s="75"/>
      <c r="AG97" s="75"/>
      <c r="AH97" s="75" t="s">
        <v>101</v>
      </c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0">
        <v>738.98</v>
      </c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>
        <v>61910.45</v>
      </c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>
        <f t="shared" si="3"/>
        <v>-61171.469999999994</v>
      </c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</row>
    <row r="98" spans="1:108" ht="51.75" customHeight="1">
      <c r="A98" s="69" t="s">
        <v>388</v>
      </c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75" t="s">
        <v>5</v>
      </c>
      <c r="AC98" s="75"/>
      <c r="AD98" s="75"/>
      <c r="AE98" s="75"/>
      <c r="AF98" s="75"/>
      <c r="AG98" s="75"/>
      <c r="AH98" s="75" t="s">
        <v>314</v>
      </c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66">
        <v>738.98</v>
      </c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8"/>
      <c r="BR98" s="38"/>
      <c r="BS98" s="38"/>
      <c r="BT98" s="38"/>
      <c r="BU98" s="38"/>
      <c r="BV98" s="38"/>
      <c r="BW98" s="38"/>
      <c r="BX98" s="38"/>
      <c r="BY98" s="70">
        <v>61910.45</v>
      </c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>
        <f>BC98-BY98</f>
        <v>-61171.469999999994</v>
      </c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</row>
    <row r="99" spans="1:108" ht="51.75" customHeight="1">
      <c r="A99" s="60" t="s">
        <v>496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2"/>
      <c r="AB99" s="63" t="s">
        <v>5</v>
      </c>
      <c r="AC99" s="64"/>
      <c r="AD99" s="64"/>
      <c r="AE99" s="64"/>
      <c r="AF99" s="64"/>
      <c r="AG99" s="65"/>
      <c r="AH99" s="63" t="s">
        <v>497</v>
      </c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5"/>
      <c r="BB99" s="45"/>
      <c r="BC99" s="66">
        <v>1527.3</v>
      </c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44"/>
      <c r="BR99" s="38"/>
      <c r="BS99" s="38"/>
      <c r="BT99" s="38"/>
      <c r="BU99" s="38"/>
      <c r="BV99" s="38"/>
      <c r="BW99" s="38"/>
      <c r="BX99" s="38"/>
      <c r="BY99" s="66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8"/>
      <c r="CO99" s="66">
        <f>BC99-BY99</f>
        <v>1527.3</v>
      </c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8"/>
    </row>
    <row r="100" spans="1:108" ht="51.75" customHeight="1">
      <c r="A100" s="60" t="s">
        <v>498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2"/>
      <c r="AB100" s="63" t="s">
        <v>5</v>
      </c>
      <c r="AC100" s="64"/>
      <c r="AD100" s="64"/>
      <c r="AE100" s="64"/>
      <c r="AF100" s="64"/>
      <c r="AG100" s="65"/>
      <c r="AH100" s="63" t="s">
        <v>499</v>
      </c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5"/>
      <c r="BB100" s="45"/>
      <c r="BC100" s="66">
        <v>1527.3</v>
      </c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44"/>
      <c r="BR100" s="38"/>
      <c r="BS100" s="38"/>
      <c r="BT100" s="38"/>
      <c r="BU100" s="38"/>
      <c r="BV100" s="38"/>
      <c r="BW100" s="38"/>
      <c r="BX100" s="38"/>
      <c r="BY100" s="66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8"/>
      <c r="CO100" s="66">
        <f>BC100-BY100</f>
        <v>1527.3</v>
      </c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8"/>
    </row>
    <row r="101" spans="1:108" ht="22.5" customHeight="1">
      <c r="A101" s="69" t="s">
        <v>457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75" t="s">
        <v>5</v>
      </c>
      <c r="AC101" s="75"/>
      <c r="AD101" s="75"/>
      <c r="AE101" s="75"/>
      <c r="AF101" s="75"/>
      <c r="AG101" s="75"/>
      <c r="AH101" s="75" t="s">
        <v>476</v>
      </c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0">
        <v>19387.24</v>
      </c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>
        <v>3900</v>
      </c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>
        <f t="shared" si="3"/>
        <v>15487.240000000002</v>
      </c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</row>
    <row r="102" spans="1:108" ht="32.25" customHeight="1">
      <c r="A102" s="69" t="s">
        <v>531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3" t="s">
        <v>5</v>
      </c>
      <c r="AC102" s="64"/>
      <c r="AD102" s="64"/>
      <c r="AE102" s="64"/>
      <c r="AF102" s="64"/>
      <c r="AG102" s="65"/>
      <c r="AH102" s="63" t="s">
        <v>532</v>
      </c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5"/>
      <c r="BB102" s="45"/>
      <c r="BC102" s="66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44"/>
      <c r="BR102" s="38"/>
      <c r="BS102" s="38"/>
      <c r="BT102" s="38"/>
      <c r="BU102" s="38"/>
      <c r="BV102" s="38"/>
      <c r="BW102" s="38"/>
      <c r="BX102" s="38"/>
      <c r="BY102" s="66">
        <v>2500</v>
      </c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8"/>
      <c r="CO102" s="66">
        <f>BC102-BY102</f>
        <v>-2500</v>
      </c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8"/>
    </row>
    <row r="103" spans="1:108" ht="30" customHeight="1">
      <c r="A103" s="69" t="s">
        <v>477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75" t="s">
        <v>5</v>
      </c>
      <c r="AC103" s="75"/>
      <c r="AD103" s="75"/>
      <c r="AE103" s="75"/>
      <c r="AF103" s="75"/>
      <c r="AG103" s="75"/>
      <c r="AH103" s="75" t="s">
        <v>478</v>
      </c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66">
        <v>19387.24</v>
      </c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8"/>
      <c r="BR103" s="38"/>
      <c r="BS103" s="38"/>
      <c r="BT103" s="38"/>
      <c r="BU103" s="38"/>
      <c r="BV103" s="38"/>
      <c r="BW103" s="38"/>
      <c r="BX103" s="38"/>
      <c r="BY103" s="66">
        <v>1400</v>
      </c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8"/>
      <c r="CO103" s="70">
        <f>BC103-BY103</f>
        <v>17987.24</v>
      </c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</row>
    <row r="104" spans="1:108" ht="40.5" customHeight="1">
      <c r="A104" s="69" t="s">
        <v>389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75" t="s">
        <v>5</v>
      </c>
      <c r="AC104" s="75"/>
      <c r="AD104" s="75"/>
      <c r="AE104" s="75"/>
      <c r="AF104" s="75"/>
      <c r="AG104" s="75"/>
      <c r="AH104" s="75" t="s">
        <v>102</v>
      </c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0">
        <v>34466.89</v>
      </c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>
        <v>21529.43</v>
      </c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>
        <f t="shared" si="3"/>
        <v>12937.46</v>
      </c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</row>
    <row r="105" spans="1:108" ht="40.5" customHeight="1">
      <c r="A105" s="69" t="s">
        <v>533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3" t="s">
        <v>5</v>
      </c>
      <c r="AC105" s="64"/>
      <c r="AD105" s="64"/>
      <c r="AE105" s="64"/>
      <c r="AF105" s="64"/>
      <c r="AG105" s="65"/>
      <c r="AH105" s="63" t="s">
        <v>534</v>
      </c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5"/>
      <c r="BB105" s="45"/>
      <c r="BC105" s="66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8"/>
      <c r="BQ105" s="38"/>
      <c r="BR105" s="38"/>
      <c r="BS105" s="38"/>
      <c r="BT105" s="38"/>
      <c r="BU105" s="38"/>
      <c r="BV105" s="38"/>
      <c r="BW105" s="38"/>
      <c r="BX105" s="38"/>
      <c r="BY105" s="66">
        <v>4000</v>
      </c>
      <c r="BZ105" s="67"/>
      <c r="CA105" s="67"/>
      <c r="CB105" s="67"/>
      <c r="CC105" s="67"/>
      <c r="CD105" s="6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8"/>
      <c r="CO105" s="66">
        <f>BC105-BY105</f>
        <v>-4000</v>
      </c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8"/>
    </row>
    <row r="106" spans="1:108" ht="40.5" customHeight="1">
      <c r="A106" s="69" t="s">
        <v>535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3" t="s">
        <v>5</v>
      </c>
      <c r="AC106" s="64"/>
      <c r="AD106" s="64"/>
      <c r="AE106" s="64"/>
      <c r="AF106" s="64"/>
      <c r="AG106" s="65"/>
      <c r="AH106" s="63" t="s">
        <v>536</v>
      </c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5"/>
      <c r="BB106" s="45"/>
      <c r="BC106" s="66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8"/>
      <c r="BQ106" s="38"/>
      <c r="BR106" s="38"/>
      <c r="BS106" s="38"/>
      <c r="BT106" s="38"/>
      <c r="BU106" s="38"/>
      <c r="BV106" s="38"/>
      <c r="BW106" s="38"/>
      <c r="BX106" s="38"/>
      <c r="BY106" s="66">
        <v>4000</v>
      </c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8"/>
      <c r="CO106" s="66">
        <f>BC106-BY106</f>
        <v>-4000</v>
      </c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8"/>
    </row>
    <row r="107" spans="1:108" ht="52.5" customHeight="1">
      <c r="A107" s="69" t="s">
        <v>537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3" t="s">
        <v>5</v>
      </c>
      <c r="AC107" s="64"/>
      <c r="AD107" s="64"/>
      <c r="AE107" s="64"/>
      <c r="AF107" s="64"/>
      <c r="AG107" s="65"/>
      <c r="AH107" s="63" t="s">
        <v>538</v>
      </c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5"/>
      <c r="BB107" s="45"/>
      <c r="BC107" s="66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8"/>
      <c r="BQ107" s="38"/>
      <c r="BR107" s="38"/>
      <c r="BS107" s="38"/>
      <c r="BT107" s="38"/>
      <c r="BU107" s="38"/>
      <c r="BV107" s="38"/>
      <c r="BW107" s="38"/>
      <c r="BX107" s="38"/>
      <c r="BY107" s="66">
        <v>4000</v>
      </c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8"/>
      <c r="CO107" s="66">
        <f>BC107-BY107</f>
        <v>-4000</v>
      </c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8"/>
    </row>
    <row r="108" spans="1:108" ht="48.75" customHeight="1">
      <c r="A108" s="69" t="s">
        <v>500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75" t="s">
        <v>5</v>
      </c>
      <c r="AC108" s="75"/>
      <c r="AD108" s="75"/>
      <c r="AE108" s="75"/>
      <c r="AF108" s="75"/>
      <c r="AG108" s="75"/>
      <c r="AH108" s="75" t="s">
        <v>501</v>
      </c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0">
        <v>75708.98</v>
      </c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>
        <v>153761.02</v>
      </c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>
        <f t="shared" si="3"/>
        <v>-78052.04</v>
      </c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</row>
    <row r="109" spans="1:108" ht="51" customHeight="1">
      <c r="A109" s="69" t="s">
        <v>502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75" t="s">
        <v>5</v>
      </c>
      <c r="AC109" s="75"/>
      <c r="AD109" s="75"/>
      <c r="AE109" s="75"/>
      <c r="AF109" s="75"/>
      <c r="AG109" s="75"/>
      <c r="AH109" s="75" t="s">
        <v>503</v>
      </c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0">
        <v>75708.98</v>
      </c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>
        <v>153761.02</v>
      </c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>
        <f t="shared" si="3"/>
        <v>-78052.04</v>
      </c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</row>
    <row r="110" spans="1:108" ht="29.25" customHeight="1">
      <c r="A110" s="69" t="s">
        <v>390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75" t="s">
        <v>5</v>
      </c>
      <c r="AC110" s="75"/>
      <c r="AD110" s="75"/>
      <c r="AE110" s="75"/>
      <c r="AF110" s="75"/>
      <c r="AG110" s="75"/>
      <c r="AH110" s="75" t="s">
        <v>300</v>
      </c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0">
        <v>140991.38</v>
      </c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>
        <v>89540.55</v>
      </c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>
        <f t="shared" si="3"/>
        <v>51450.83</v>
      </c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</row>
    <row r="111" spans="1:108" ht="39" customHeight="1">
      <c r="A111" s="69" t="s">
        <v>391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3" t="s">
        <v>5</v>
      </c>
      <c r="AC111" s="64"/>
      <c r="AD111" s="64"/>
      <c r="AE111" s="64"/>
      <c r="AF111" s="64"/>
      <c r="AG111" s="65"/>
      <c r="AH111" s="63" t="s">
        <v>332</v>
      </c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5"/>
      <c r="BB111" s="45"/>
      <c r="BC111" s="66">
        <v>18905.38</v>
      </c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8"/>
      <c r="BQ111" s="38"/>
      <c r="BR111" s="38"/>
      <c r="BS111" s="38"/>
      <c r="BT111" s="38"/>
      <c r="BU111" s="38"/>
      <c r="BV111" s="38"/>
      <c r="BW111" s="38"/>
      <c r="BX111" s="38"/>
      <c r="BY111" s="66">
        <v>1434.32</v>
      </c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8"/>
      <c r="CO111" s="66">
        <f>BC111-BY111</f>
        <v>17471.06</v>
      </c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8"/>
    </row>
    <row r="112" spans="1:108" ht="41.25" customHeight="1">
      <c r="A112" s="69" t="s">
        <v>392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3" t="s">
        <v>5</v>
      </c>
      <c r="AC112" s="64"/>
      <c r="AD112" s="64"/>
      <c r="AE112" s="64"/>
      <c r="AF112" s="64"/>
      <c r="AG112" s="65"/>
      <c r="AH112" s="63" t="s">
        <v>333</v>
      </c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5"/>
      <c r="BB112" s="45"/>
      <c r="BC112" s="66">
        <v>18905.38</v>
      </c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8"/>
      <c r="BQ112" s="38"/>
      <c r="BR112" s="38"/>
      <c r="BS112" s="38"/>
      <c r="BT112" s="38"/>
      <c r="BU112" s="38"/>
      <c r="BV112" s="38"/>
      <c r="BW112" s="38"/>
      <c r="BX112" s="38"/>
      <c r="BY112" s="66">
        <v>1434.32</v>
      </c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8"/>
      <c r="CO112" s="66">
        <f>BC112-BY112</f>
        <v>17471.06</v>
      </c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8"/>
    </row>
    <row r="113" spans="1:108" ht="36" customHeight="1">
      <c r="A113" s="69" t="s">
        <v>393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75" t="s">
        <v>5</v>
      </c>
      <c r="AC113" s="75"/>
      <c r="AD113" s="75"/>
      <c r="AE113" s="75"/>
      <c r="AF113" s="75"/>
      <c r="AG113" s="75"/>
      <c r="AH113" s="75" t="s">
        <v>103</v>
      </c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0">
        <v>191622.88</v>
      </c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>
        <v>318856.15</v>
      </c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>
        <f t="shared" si="3"/>
        <v>-127233.27000000002</v>
      </c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</row>
    <row r="114" spans="1:108" ht="42" customHeight="1">
      <c r="A114" s="69" t="s">
        <v>394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75" t="s">
        <v>5</v>
      </c>
      <c r="AC114" s="75"/>
      <c r="AD114" s="75"/>
      <c r="AE114" s="75"/>
      <c r="AF114" s="75"/>
      <c r="AG114" s="75"/>
      <c r="AH114" s="75" t="s">
        <v>104</v>
      </c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0">
        <v>191622.88</v>
      </c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>
        <v>318856.15</v>
      </c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>
        <f t="shared" si="3"/>
        <v>-127233.27000000002</v>
      </c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</row>
    <row r="115" spans="1:108" ht="11.25">
      <c r="A115" s="69" t="s">
        <v>105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75" t="s">
        <v>5</v>
      </c>
      <c r="AC115" s="75"/>
      <c r="AD115" s="75"/>
      <c r="AE115" s="75"/>
      <c r="AF115" s="75"/>
      <c r="AG115" s="75"/>
      <c r="AH115" s="75" t="s">
        <v>301</v>
      </c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0">
        <v>127200</v>
      </c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38"/>
      <c r="BT115" s="38"/>
      <c r="BU115" s="38"/>
      <c r="BV115" s="38"/>
      <c r="BW115" s="38"/>
      <c r="BX115" s="38"/>
      <c r="BY115" s="66">
        <v>334913.52</v>
      </c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8"/>
      <c r="CO115" s="66">
        <f>BC115-BY115</f>
        <v>-207713.52000000002</v>
      </c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8"/>
    </row>
    <row r="116" spans="1:108" ht="11.25">
      <c r="A116" s="69" t="s">
        <v>106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75" t="s">
        <v>5</v>
      </c>
      <c r="AC116" s="75"/>
      <c r="AD116" s="75"/>
      <c r="AE116" s="75"/>
      <c r="AF116" s="75"/>
      <c r="AG116" s="75"/>
      <c r="AH116" s="75" t="s">
        <v>107</v>
      </c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0">
        <v>0</v>
      </c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>
        <v>44543.91</v>
      </c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  <c r="CL116" s="70"/>
      <c r="CM116" s="70"/>
      <c r="CN116" s="70"/>
      <c r="CO116" s="70">
        <f t="shared" si="3"/>
        <v>-44543.91</v>
      </c>
      <c r="CP116" s="70"/>
      <c r="CQ116" s="70"/>
      <c r="CR116" s="70"/>
      <c r="CS116" s="70"/>
      <c r="CT116" s="70"/>
      <c r="CU116" s="70"/>
      <c r="CV116" s="70"/>
      <c r="CW116" s="70"/>
      <c r="CX116" s="70"/>
      <c r="CY116" s="70"/>
      <c r="CZ116" s="70"/>
      <c r="DA116" s="70"/>
      <c r="DB116" s="70"/>
      <c r="DC116" s="70"/>
      <c r="DD116" s="70"/>
    </row>
    <row r="117" spans="1:108" ht="15" customHeight="1">
      <c r="A117" s="69" t="s">
        <v>108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75" t="s">
        <v>5</v>
      </c>
      <c r="AC117" s="75"/>
      <c r="AD117" s="75"/>
      <c r="AE117" s="75"/>
      <c r="AF117" s="75"/>
      <c r="AG117" s="75"/>
      <c r="AH117" s="75" t="s">
        <v>109</v>
      </c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0">
        <v>0</v>
      </c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>
        <v>44543.91</v>
      </c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  <c r="CL117" s="70"/>
      <c r="CM117" s="70"/>
      <c r="CN117" s="70"/>
      <c r="CO117" s="70">
        <f t="shared" si="3"/>
        <v>-44543.91</v>
      </c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</row>
    <row r="118" spans="1:108" ht="11.25">
      <c r="A118" s="69" t="s">
        <v>110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75" t="s">
        <v>5</v>
      </c>
      <c r="AC118" s="75"/>
      <c r="AD118" s="75"/>
      <c r="AE118" s="75"/>
      <c r="AF118" s="75"/>
      <c r="AG118" s="75"/>
      <c r="AH118" s="75" t="s">
        <v>111</v>
      </c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0">
        <v>127200</v>
      </c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>
        <v>290369.61</v>
      </c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>
        <f t="shared" si="3"/>
        <v>-163169.61</v>
      </c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</row>
    <row r="119" spans="1:108" ht="11.25">
      <c r="A119" s="69" t="s">
        <v>112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75" t="s">
        <v>5</v>
      </c>
      <c r="AC119" s="75"/>
      <c r="AD119" s="75"/>
      <c r="AE119" s="75"/>
      <c r="AF119" s="75"/>
      <c r="AG119" s="75"/>
      <c r="AH119" s="75" t="s">
        <v>113</v>
      </c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0">
        <v>127200</v>
      </c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>
        <v>290369.61</v>
      </c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>
        <f t="shared" si="3"/>
        <v>-163169.61</v>
      </c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</row>
    <row r="120" spans="1:108" ht="11.25">
      <c r="A120" s="69" t="s">
        <v>114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75" t="s">
        <v>5</v>
      </c>
      <c r="AC120" s="75"/>
      <c r="AD120" s="75"/>
      <c r="AE120" s="75"/>
      <c r="AF120" s="75"/>
      <c r="AG120" s="75"/>
      <c r="AH120" s="75" t="s">
        <v>115</v>
      </c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0">
        <v>336523179.83</v>
      </c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>
        <v>246290681.2</v>
      </c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>
        <f t="shared" si="3"/>
        <v>90232498.63</v>
      </c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</row>
    <row r="121" spans="1:108" ht="32.25" customHeight="1">
      <c r="A121" s="69" t="s">
        <v>395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75" t="s">
        <v>5</v>
      </c>
      <c r="AC121" s="75"/>
      <c r="AD121" s="75"/>
      <c r="AE121" s="75"/>
      <c r="AF121" s="75"/>
      <c r="AG121" s="75"/>
      <c r="AH121" s="75" t="s">
        <v>116</v>
      </c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0">
        <v>330026373.31</v>
      </c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>
        <v>239603750.18</v>
      </c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>
        <f t="shared" si="3"/>
        <v>90422623.13</v>
      </c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</row>
    <row r="122" spans="1:108" ht="20.25" customHeight="1">
      <c r="A122" s="69" t="s">
        <v>396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75" t="s">
        <v>5</v>
      </c>
      <c r="AC122" s="75"/>
      <c r="AD122" s="75"/>
      <c r="AE122" s="75"/>
      <c r="AF122" s="75"/>
      <c r="AG122" s="75"/>
      <c r="AH122" s="75" t="s">
        <v>302</v>
      </c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0">
        <v>35306000</v>
      </c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>
        <v>27098600</v>
      </c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>
        <f t="shared" si="3"/>
        <v>8207400</v>
      </c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</row>
    <row r="123" spans="1:108" ht="21" customHeight="1">
      <c r="A123" s="69" t="s">
        <v>397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75" t="s">
        <v>5</v>
      </c>
      <c r="AC123" s="75"/>
      <c r="AD123" s="75"/>
      <c r="AE123" s="75"/>
      <c r="AF123" s="75"/>
      <c r="AG123" s="75"/>
      <c r="AH123" s="75" t="s">
        <v>117</v>
      </c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0">
        <v>2476400</v>
      </c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>
        <v>2476400</v>
      </c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>
        <f t="shared" si="3"/>
        <v>0</v>
      </c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</row>
    <row r="124" spans="1:108" ht="18.75" customHeight="1">
      <c r="A124" s="69" t="s">
        <v>398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75" t="s">
        <v>5</v>
      </c>
      <c r="AC124" s="75"/>
      <c r="AD124" s="75"/>
      <c r="AE124" s="75"/>
      <c r="AF124" s="75"/>
      <c r="AG124" s="75"/>
      <c r="AH124" s="75" t="s">
        <v>118</v>
      </c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0">
        <v>2476400</v>
      </c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>
        <v>2476400</v>
      </c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>
        <f t="shared" si="3"/>
        <v>0</v>
      </c>
      <c r="CP124" s="70"/>
      <c r="CQ124" s="70"/>
      <c r="CR124" s="70"/>
      <c r="CS124" s="70"/>
      <c r="CT124" s="70"/>
      <c r="CU124" s="70"/>
      <c r="CV124" s="70"/>
      <c r="CW124" s="70"/>
      <c r="CX124" s="70"/>
      <c r="CY124" s="70"/>
      <c r="CZ124" s="70"/>
      <c r="DA124" s="70"/>
      <c r="DB124" s="70"/>
      <c r="DC124" s="70"/>
      <c r="DD124" s="70"/>
    </row>
    <row r="125" spans="1:108" ht="21" customHeight="1">
      <c r="A125" s="69" t="s">
        <v>399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75" t="s">
        <v>5</v>
      </c>
      <c r="AC125" s="75"/>
      <c r="AD125" s="75"/>
      <c r="AE125" s="75"/>
      <c r="AF125" s="75"/>
      <c r="AG125" s="75"/>
      <c r="AH125" s="75" t="s">
        <v>119</v>
      </c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0">
        <v>32829600</v>
      </c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>
        <v>24622200</v>
      </c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  <c r="CL125" s="70"/>
      <c r="CM125" s="70"/>
      <c r="CN125" s="70"/>
      <c r="CO125" s="70">
        <f t="shared" si="3"/>
        <v>8207400</v>
      </c>
      <c r="CP125" s="70"/>
      <c r="CQ125" s="70"/>
      <c r="CR125" s="70"/>
      <c r="CS125" s="70"/>
      <c r="CT125" s="70"/>
      <c r="CU125" s="70"/>
      <c r="CV125" s="70"/>
      <c r="CW125" s="70"/>
      <c r="CX125" s="70"/>
      <c r="CY125" s="70"/>
      <c r="CZ125" s="70"/>
      <c r="DA125" s="70"/>
      <c r="DB125" s="70"/>
      <c r="DC125" s="70"/>
      <c r="DD125" s="70"/>
    </row>
    <row r="126" spans="1:108" ht="30.75" customHeight="1">
      <c r="A126" s="69" t="s">
        <v>400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75" t="s">
        <v>5</v>
      </c>
      <c r="AC126" s="75"/>
      <c r="AD126" s="75"/>
      <c r="AE126" s="75"/>
      <c r="AF126" s="75"/>
      <c r="AG126" s="75"/>
      <c r="AH126" s="75" t="s">
        <v>120</v>
      </c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0">
        <v>32829600</v>
      </c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>
        <v>24622200</v>
      </c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>
        <f t="shared" si="3"/>
        <v>8207400</v>
      </c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</row>
    <row r="127" spans="1:108" ht="33" customHeight="1">
      <c r="A127" s="69" t="s">
        <v>504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75" t="s">
        <v>5</v>
      </c>
      <c r="AC127" s="75"/>
      <c r="AD127" s="75"/>
      <c r="AE127" s="75"/>
      <c r="AF127" s="75"/>
      <c r="AG127" s="75"/>
      <c r="AH127" s="75" t="s">
        <v>121</v>
      </c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0">
        <v>114221864.31</v>
      </c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>
        <v>83778434.53</v>
      </c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>
        <f t="shared" si="3"/>
        <v>30443429.78</v>
      </c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</row>
    <row r="128" spans="1:108" ht="33" customHeight="1">
      <c r="A128" s="60" t="s">
        <v>550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2"/>
      <c r="AB128" s="63" t="s">
        <v>5</v>
      </c>
      <c r="AC128" s="64"/>
      <c r="AD128" s="64"/>
      <c r="AE128" s="64"/>
      <c r="AF128" s="64"/>
      <c r="AG128" s="65"/>
      <c r="AH128" s="63" t="s">
        <v>552</v>
      </c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5"/>
      <c r="BB128" s="45"/>
      <c r="BC128" s="66">
        <v>404352</v>
      </c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8"/>
      <c r="BQ128" s="38"/>
      <c r="BR128" s="38"/>
      <c r="BS128" s="38"/>
      <c r="BT128" s="38"/>
      <c r="BU128" s="38"/>
      <c r="BV128" s="38"/>
      <c r="BW128" s="38"/>
      <c r="BX128" s="38"/>
      <c r="BY128" s="66">
        <v>404352</v>
      </c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8"/>
      <c r="CO128" s="66">
        <f>BC128-BY128</f>
        <v>0</v>
      </c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8"/>
    </row>
    <row r="129" spans="1:108" ht="33" customHeight="1">
      <c r="A129" s="60" t="s">
        <v>551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2"/>
      <c r="AB129" s="63" t="s">
        <v>5</v>
      </c>
      <c r="AC129" s="64"/>
      <c r="AD129" s="64"/>
      <c r="AE129" s="64"/>
      <c r="AF129" s="64"/>
      <c r="AG129" s="65"/>
      <c r="AH129" s="63" t="s">
        <v>553</v>
      </c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5"/>
      <c r="BB129" s="45"/>
      <c r="BC129" s="66">
        <v>404352</v>
      </c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8"/>
      <c r="BQ129" s="38"/>
      <c r="BR129" s="38"/>
      <c r="BS129" s="38"/>
      <c r="BT129" s="38"/>
      <c r="BU129" s="38"/>
      <c r="BV129" s="38"/>
      <c r="BW129" s="38"/>
      <c r="BX129" s="38"/>
      <c r="BY129" s="66">
        <v>404352</v>
      </c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8"/>
      <c r="CO129" s="66">
        <f>BC129-BY129</f>
        <v>0</v>
      </c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8"/>
    </row>
    <row r="130" spans="1:108" ht="45.75" customHeight="1">
      <c r="A130" s="60" t="s">
        <v>554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2"/>
      <c r="AB130" s="63" t="s">
        <v>5</v>
      </c>
      <c r="AC130" s="64"/>
      <c r="AD130" s="64"/>
      <c r="AE130" s="64"/>
      <c r="AF130" s="64"/>
      <c r="AG130" s="65"/>
      <c r="AH130" s="63" t="s">
        <v>556</v>
      </c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5"/>
      <c r="BB130" s="45"/>
      <c r="BC130" s="66">
        <v>375000</v>
      </c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8"/>
      <c r="BQ130" s="38"/>
      <c r="BR130" s="38"/>
      <c r="BS130" s="38"/>
      <c r="BT130" s="38"/>
      <c r="BU130" s="38"/>
      <c r="BV130" s="38"/>
      <c r="BW130" s="38"/>
      <c r="BX130" s="38"/>
      <c r="BY130" s="66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8"/>
      <c r="CO130" s="66">
        <f>BC130-BY130</f>
        <v>375000</v>
      </c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8"/>
    </row>
    <row r="131" spans="1:108" ht="50.25" customHeight="1">
      <c r="A131" s="60" t="s">
        <v>555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2"/>
      <c r="AB131" s="63" t="s">
        <v>5</v>
      </c>
      <c r="AC131" s="64"/>
      <c r="AD131" s="64"/>
      <c r="AE131" s="64"/>
      <c r="AF131" s="64"/>
      <c r="AG131" s="65"/>
      <c r="AH131" s="63" t="s">
        <v>557</v>
      </c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5"/>
      <c r="BB131" s="45"/>
      <c r="BC131" s="66">
        <v>375000</v>
      </c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8"/>
      <c r="BQ131" s="38"/>
      <c r="BR131" s="38"/>
      <c r="BS131" s="38"/>
      <c r="BT131" s="38"/>
      <c r="BU131" s="38"/>
      <c r="BV131" s="38"/>
      <c r="BW131" s="38"/>
      <c r="BX131" s="38"/>
      <c r="BY131" s="66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8"/>
      <c r="CO131" s="66">
        <f>BC131-BY131</f>
        <v>375000</v>
      </c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8"/>
    </row>
    <row r="132" spans="1:108" ht="96" customHeight="1">
      <c r="A132" s="60" t="s">
        <v>505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2"/>
      <c r="AB132" s="63" t="s">
        <v>5</v>
      </c>
      <c r="AC132" s="64"/>
      <c r="AD132" s="64"/>
      <c r="AE132" s="64"/>
      <c r="AF132" s="64"/>
      <c r="AG132" s="65"/>
      <c r="AH132" s="63" t="s">
        <v>506</v>
      </c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5"/>
      <c r="BB132" s="45"/>
      <c r="BC132" s="66">
        <v>13831448.75</v>
      </c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8"/>
      <c r="BQ132" s="38"/>
      <c r="BR132" s="38"/>
      <c r="BS132" s="38"/>
      <c r="BT132" s="38"/>
      <c r="BU132" s="38"/>
      <c r="BV132" s="38"/>
      <c r="BW132" s="38"/>
      <c r="BX132" s="38"/>
      <c r="BY132" s="66">
        <v>13831448.75</v>
      </c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8"/>
      <c r="CO132" s="66">
        <f aca="true" t="shared" si="4" ref="CO132:CO137">BC132-BY132</f>
        <v>0</v>
      </c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8"/>
    </row>
    <row r="133" spans="1:108" ht="96" customHeight="1">
      <c r="A133" s="60" t="s">
        <v>507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2"/>
      <c r="AB133" s="63" t="s">
        <v>5</v>
      </c>
      <c r="AC133" s="64"/>
      <c r="AD133" s="64"/>
      <c r="AE133" s="64"/>
      <c r="AF133" s="64"/>
      <c r="AG133" s="65"/>
      <c r="AH133" s="63" t="s">
        <v>508</v>
      </c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5"/>
      <c r="BB133" s="45"/>
      <c r="BC133" s="66">
        <v>13831448.75</v>
      </c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8"/>
      <c r="BQ133" s="38"/>
      <c r="BR133" s="38"/>
      <c r="BS133" s="38"/>
      <c r="BT133" s="38"/>
      <c r="BU133" s="38"/>
      <c r="BV133" s="38"/>
      <c r="BW133" s="38"/>
      <c r="BX133" s="38"/>
      <c r="BY133" s="66">
        <v>13831448.75</v>
      </c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8"/>
      <c r="CO133" s="66">
        <f t="shared" si="4"/>
        <v>0</v>
      </c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8"/>
    </row>
    <row r="134" spans="1:108" ht="82.5" customHeight="1">
      <c r="A134" s="60" t="s">
        <v>509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2"/>
      <c r="AB134" s="63" t="s">
        <v>5</v>
      </c>
      <c r="AC134" s="64"/>
      <c r="AD134" s="64"/>
      <c r="AE134" s="64"/>
      <c r="AF134" s="64"/>
      <c r="AG134" s="65"/>
      <c r="AH134" s="63" t="s">
        <v>510</v>
      </c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5"/>
      <c r="BB134" s="45"/>
      <c r="BC134" s="66">
        <v>13831448.75</v>
      </c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8"/>
      <c r="BQ134" s="38"/>
      <c r="BR134" s="38"/>
      <c r="BS134" s="38"/>
      <c r="BT134" s="38"/>
      <c r="BU134" s="38"/>
      <c r="BV134" s="38"/>
      <c r="BW134" s="38"/>
      <c r="BX134" s="38"/>
      <c r="BY134" s="66">
        <v>13831448.75</v>
      </c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8"/>
      <c r="CO134" s="66">
        <f t="shared" si="4"/>
        <v>0</v>
      </c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8"/>
    </row>
    <row r="135" spans="1:108" ht="73.5" customHeight="1">
      <c r="A135" s="60" t="s">
        <v>511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2"/>
      <c r="AB135" s="63" t="s">
        <v>5</v>
      </c>
      <c r="AC135" s="64"/>
      <c r="AD135" s="64"/>
      <c r="AE135" s="64"/>
      <c r="AF135" s="64"/>
      <c r="AG135" s="65"/>
      <c r="AH135" s="63" t="s">
        <v>512</v>
      </c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5"/>
      <c r="BB135" s="45"/>
      <c r="BC135" s="66">
        <v>22359611.56</v>
      </c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8"/>
      <c r="BQ135" s="38"/>
      <c r="BR135" s="38"/>
      <c r="BS135" s="38"/>
      <c r="BT135" s="38"/>
      <c r="BU135" s="38"/>
      <c r="BV135" s="38"/>
      <c r="BW135" s="38"/>
      <c r="BX135" s="38"/>
      <c r="BY135" s="66">
        <v>22359611.56</v>
      </c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8"/>
      <c r="CO135" s="66">
        <f t="shared" si="4"/>
        <v>0</v>
      </c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8"/>
    </row>
    <row r="136" spans="1:108" ht="85.5" customHeight="1">
      <c r="A136" s="60" t="s">
        <v>513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2"/>
      <c r="AB136" s="63" t="s">
        <v>5</v>
      </c>
      <c r="AC136" s="64"/>
      <c r="AD136" s="64"/>
      <c r="AE136" s="64"/>
      <c r="AF136" s="64"/>
      <c r="AG136" s="65"/>
      <c r="AH136" s="63" t="s">
        <v>514</v>
      </c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5"/>
      <c r="BB136" s="45"/>
      <c r="BC136" s="66">
        <v>22359611.56</v>
      </c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8"/>
      <c r="BQ136" s="38"/>
      <c r="BR136" s="38"/>
      <c r="BS136" s="38"/>
      <c r="BT136" s="38"/>
      <c r="BU136" s="38"/>
      <c r="BV136" s="38"/>
      <c r="BW136" s="38"/>
      <c r="BX136" s="38"/>
      <c r="BY136" s="66">
        <v>22359611.56</v>
      </c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8"/>
      <c r="CO136" s="66">
        <f t="shared" si="4"/>
        <v>0</v>
      </c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8"/>
    </row>
    <row r="137" spans="1:108" ht="69" customHeight="1">
      <c r="A137" s="60" t="s">
        <v>515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63" t="s">
        <v>5</v>
      </c>
      <c r="AC137" s="64"/>
      <c r="AD137" s="64"/>
      <c r="AE137" s="64"/>
      <c r="AF137" s="64"/>
      <c r="AG137" s="65"/>
      <c r="AH137" s="63" t="s">
        <v>516</v>
      </c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5"/>
      <c r="BB137" s="45"/>
      <c r="BC137" s="66">
        <v>22359611.56</v>
      </c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8"/>
      <c r="BQ137" s="38"/>
      <c r="BR137" s="38"/>
      <c r="BS137" s="38"/>
      <c r="BT137" s="38"/>
      <c r="BU137" s="38"/>
      <c r="BV137" s="38"/>
      <c r="BW137" s="38"/>
      <c r="BX137" s="38"/>
      <c r="BY137" s="66">
        <v>22359611.56</v>
      </c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8"/>
      <c r="CO137" s="66">
        <f t="shared" si="4"/>
        <v>0</v>
      </c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8"/>
    </row>
    <row r="138" spans="1:108" ht="16.5" customHeight="1">
      <c r="A138" s="69" t="s">
        <v>122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75" t="s">
        <v>5</v>
      </c>
      <c r="AC138" s="75"/>
      <c r="AD138" s="75"/>
      <c r="AE138" s="75"/>
      <c r="AF138" s="75"/>
      <c r="AG138" s="75"/>
      <c r="AH138" s="75" t="s">
        <v>123</v>
      </c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0">
        <v>76033120</v>
      </c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>
        <v>47031390.22</v>
      </c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>
        <f t="shared" si="3"/>
        <v>29001729.78</v>
      </c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</row>
    <row r="139" spans="1:108" ht="11.25">
      <c r="A139" s="69" t="s">
        <v>124</v>
      </c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75" t="s">
        <v>5</v>
      </c>
      <c r="AC139" s="75"/>
      <c r="AD139" s="75"/>
      <c r="AE139" s="75"/>
      <c r="AF139" s="75"/>
      <c r="AG139" s="75"/>
      <c r="AH139" s="75" t="s">
        <v>125</v>
      </c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0">
        <v>76033120</v>
      </c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>
        <v>47031390.22</v>
      </c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>
        <f t="shared" si="3"/>
        <v>29001729.78</v>
      </c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</row>
    <row r="140" spans="1:108" ht="24" customHeight="1">
      <c r="A140" s="69" t="s">
        <v>401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75" t="s">
        <v>5</v>
      </c>
      <c r="AC140" s="75"/>
      <c r="AD140" s="75"/>
      <c r="AE140" s="75"/>
      <c r="AF140" s="75"/>
      <c r="AG140" s="75"/>
      <c r="AH140" s="75" t="s">
        <v>126</v>
      </c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0">
        <v>180495509</v>
      </c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>
        <v>128726715.65</v>
      </c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>
        <f t="shared" si="3"/>
        <v>51768793.349999994</v>
      </c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</row>
    <row r="141" spans="1:108" ht="40.5" customHeight="1">
      <c r="A141" s="60" t="s">
        <v>558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2"/>
      <c r="AB141" s="63" t="s">
        <v>5</v>
      </c>
      <c r="AC141" s="64"/>
      <c r="AD141" s="64"/>
      <c r="AE141" s="64"/>
      <c r="AF141" s="64"/>
      <c r="AG141" s="65"/>
      <c r="AH141" s="63" t="s">
        <v>560</v>
      </c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5"/>
      <c r="BB141" s="45"/>
      <c r="BC141" s="66">
        <v>16809</v>
      </c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8"/>
      <c r="BQ141" s="38"/>
      <c r="BR141" s="38"/>
      <c r="BS141" s="38"/>
      <c r="BT141" s="38"/>
      <c r="BU141" s="38"/>
      <c r="BV141" s="38"/>
      <c r="BW141" s="38"/>
      <c r="BX141" s="38"/>
      <c r="BY141" s="66">
        <v>16809</v>
      </c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8"/>
      <c r="CO141" s="66">
        <f>BC141-BY141</f>
        <v>0</v>
      </c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8"/>
    </row>
    <row r="142" spans="1:108" ht="45" customHeight="1">
      <c r="A142" s="60" t="s">
        <v>559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2"/>
      <c r="AB142" s="63" t="s">
        <v>5</v>
      </c>
      <c r="AC142" s="64"/>
      <c r="AD142" s="64"/>
      <c r="AE142" s="64"/>
      <c r="AF142" s="64"/>
      <c r="AG142" s="65"/>
      <c r="AH142" s="63" t="s">
        <v>561</v>
      </c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5"/>
      <c r="BB142" s="45"/>
      <c r="BC142" s="66">
        <v>16809</v>
      </c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8"/>
      <c r="BQ142" s="38"/>
      <c r="BR142" s="38"/>
      <c r="BS142" s="38"/>
      <c r="BT142" s="38"/>
      <c r="BU142" s="38"/>
      <c r="BV142" s="38"/>
      <c r="BW142" s="38"/>
      <c r="BX142" s="38"/>
      <c r="BY142" s="66">
        <v>16809</v>
      </c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8"/>
      <c r="CO142" s="66">
        <f>BC142-BY142</f>
        <v>0</v>
      </c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8"/>
    </row>
    <row r="143" spans="1:108" ht="24" customHeight="1">
      <c r="A143" s="69" t="s">
        <v>402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75" t="s">
        <v>5</v>
      </c>
      <c r="AC143" s="75"/>
      <c r="AD143" s="75"/>
      <c r="AE143" s="75"/>
      <c r="AF143" s="75"/>
      <c r="AG143" s="75"/>
      <c r="AH143" s="75" t="s">
        <v>127</v>
      </c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0">
        <v>174678600</v>
      </c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>
        <v>123085650.4</v>
      </c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>
        <f t="shared" si="3"/>
        <v>51592949.599999994</v>
      </c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</row>
    <row r="144" spans="1:108" ht="32.25" customHeight="1">
      <c r="A144" s="69" t="s">
        <v>403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75" t="s">
        <v>5</v>
      </c>
      <c r="AC144" s="75"/>
      <c r="AD144" s="75"/>
      <c r="AE144" s="75"/>
      <c r="AF144" s="75"/>
      <c r="AG144" s="75"/>
      <c r="AH144" s="75" t="s">
        <v>128</v>
      </c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0">
        <v>174678600</v>
      </c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>
        <v>123085650.4</v>
      </c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>
        <f t="shared" si="3"/>
        <v>51592949.599999994</v>
      </c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</row>
    <row r="145" spans="1:108" ht="52.5" customHeight="1">
      <c r="A145" s="69" t="s">
        <v>458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3" t="s">
        <v>5</v>
      </c>
      <c r="AC145" s="64"/>
      <c r="AD145" s="64"/>
      <c r="AE145" s="64"/>
      <c r="AF145" s="64"/>
      <c r="AG145" s="65"/>
      <c r="AH145" s="63" t="s">
        <v>319</v>
      </c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5"/>
      <c r="BB145" s="45"/>
      <c r="BC145" s="66">
        <v>5800100</v>
      </c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8"/>
      <c r="BR145" s="38"/>
      <c r="BS145" s="38"/>
      <c r="BT145" s="38"/>
      <c r="BU145" s="38"/>
      <c r="BV145" s="38"/>
      <c r="BW145" s="38"/>
      <c r="BX145" s="38"/>
      <c r="BY145" s="66">
        <v>5624256.25</v>
      </c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8"/>
      <c r="CO145" s="66">
        <f>BC145-BY145</f>
        <v>175843.75</v>
      </c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8"/>
    </row>
    <row r="146" spans="1:108" ht="43.5" customHeight="1">
      <c r="A146" s="69" t="s">
        <v>459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3" t="s">
        <v>5</v>
      </c>
      <c r="AC146" s="64"/>
      <c r="AD146" s="64"/>
      <c r="AE146" s="64"/>
      <c r="AF146" s="64"/>
      <c r="AG146" s="65"/>
      <c r="AH146" s="63" t="s">
        <v>320</v>
      </c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5"/>
      <c r="BB146" s="45"/>
      <c r="BC146" s="66">
        <v>5800100</v>
      </c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8"/>
      <c r="BR146" s="38"/>
      <c r="BS146" s="38"/>
      <c r="BT146" s="38"/>
      <c r="BU146" s="38"/>
      <c r="BV146" s="38"/>
      <c r="BW146" s="38"/>
      <c r="BX146" s="38"/>
      <c r="BY146" s="66">
        <v>5624256.25</v>
      </c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8"/>
      <c r="CO146" s="66">
        <f>BC146-BY146</f>
        <v>175843.75</v>
      </c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8"/>
    </row>
    <row r="147" spans="1:108" ht="43.5" customHeight="1">
      <c r="A147" s="60" t="s">
        <v>517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2"/>
      <c r="AB147" s="63" t="s">
        <v>5</v>
      </c>
      <c r="AC147" s="64"/>
      <c r="AD147" s="64"/>
      <c r="AE147" s="64"/>
      <c r="AF147" s="64"/>
      <c r="AG147" s="65"/>
      <c r="AH147" s="63" t="s">
        <v>518</v>
      </c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5"/>
      <c r="BB147" s="45"/>
      <c r="BC147" s="66">
        <v>3000</v>
      </c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44"/>
      <c r="BR147" s="38"/>
      <c r="BS147" s="38"/>
      <c r="BT147" s="38"/>
      <c r="BU147" s="38"/>
      <c r="BV147" s="38"/>
      <c r="BW147" s="38"/>
      <c r="BX147" s="38"/>
      <c r="BY147" s="66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8"/>
      <c r="CO147" s="66">
        <f>BC147-BY147</f>
        <v>3000</v>
      </c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8"/>
    </row>
    <row r="148" spans="1:108" ht="57.75" customHeight="1">
      <c r="A148" s="60" t="s">
        <v>519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2"/>
      <c r="AB148" s="63" t="s">
        <v>5</v>
      </c>
      <c r="AC148" s="64"/>
      <c r="AD148" s="64"/>
      <c r="AE148" s="64"/>
      <c r="AF148" s="64"/>
      <c r="AG148" s="65"/>
      <c r="AH148" s="63" t="s">
        <v>520</v>
      </c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5"/>
      <c r="BB148" s="45"/>
      <c r="BC148" s="66">
        <v>3000</v>
      </c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44"/>
      <c r="BR148" s="38"/>
      <c r="BS148" s="38"/>
      <c r="BT148" s="38"/>
      <c r="BU148" s="38"/>
      <c r="BV148" s="38"/>
      <c r="BW148" s="38"/>
      <c r="BX148" s="38"/>
      <c r="BY148" s="66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8"/>
      <c r="CO148" s="66">
        <f>BC148-BY148</f>
        <v>3000</v>
      </c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8"/>
    </row>
    <row r="149" spans="1:108" ht="45" customHeight="1">
      <c r="A149" s="60" t="s">
        <v>521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2"/>
      <c r="AB149" s="63" t="s">
        <v>5</v>
      </c>
      <c r="AC149" s="64"/>
      <c r="AD149" s="64"/>
      <c r="AE149" s="64"/>
      <c r="AF149" s="64"/>
      <c r="AG149" s="65"/>
      <c r="AH149" s="63" t="s">
        <v>522</v>
      </c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5"/>
      <c r="BB149" s="45"/>
      <c r="BC149" s="66">
        <v>3000</v>
      </c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44"/>
      <c r="BR149" s="38"/>
      <c r="BS149" s="38"/>
      <c r="BT149" s="38"/>
      <c r="BU149" s="38"/>
      <c r="BV149" s="38"/>
      <c r="BW149" s="38"/>
      <c r="BX149" s="38"/>
      <c r="BY149" s="66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8"/>
      <c r="CO149" s="66">
        <f>BC149-BY149</f>
        <v>3000</v>
      </c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8"/>
    </row>
    <row r="150" spans="1:108" ht="24" customHeight="1">
      <c r="A150" s="60" t="s">
        <v>404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2"/>
      <c r="AB150" s="63" t="s">
        <v>5</v>
      </c>
      <c r="AC150" s="64"/>
      <c r="AD150" s="64"/>
      <c r="AE150" s="64"/>
      <c r="AF150" s="64"/>
      <c r="AG150" s="65"/>
      <c r="AH150" s="63" t="s">
        <v>321</v>
      </c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5"/>
      <c r="BB150" s="45"/>
      <c r="BC150" s="66">
        <v>4305415.75</v>
      </c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8"/>
      <c r="BR150" s="38"/>
      <c r="BS150" s="38"/>
      <c r="BT150" s="38"/>
      <c r="BU150" s="38"/>
      <c r="BV150" s="38"/>
      <c r="BW150" s="38"/>
      <c r="BX150" s="38"/>
      <c r="BY150" s="66">
        <v>4305415.75</v>
      </c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8"/>
      <c r="CO150" s="66">
        <f aca="true" t="shared" si="5" ref="CO150:CO155">BC150-BY150</f>
        <v>0</v>
      </c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8"/>
    </row>
    <row r="151" spans="1:108" ht="30" customHeight="1">
      <c r="A151" s="60" t="s">
        <v>405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2"/>
      <c r="AB151" s="63" t="s">
        <v>5</v>
      </c>
      <c r="AC151" s="64"/>
      <c r="AD151" s="64"/>
      <c r="AE151" s="64"/>
      <c r="AF151" s="64"/>
      <c r="AG151" s="65"/>
      <c r="AH151" s="63" t="s">
        <v>322</v>
      </c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5"/>
      <c r="BB151" s="45"/>
      <c r="BC151" s="66">
        <v>4305415.75</v>
      </c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44">
        <v>2260000</v>
      </c>
      <c r="BR151" s="38"/>
      <c r="BS151" s="38"/>
      <c r="BT151" s="38"/>
      <c r="BU151" s="38"/>
      <c r="BV151" s="38"/>
      <c r="BW151" s="38"/>
      <c r="BX151" s="38"/>
      <c r="BY151" s="66">
        <v>4305415.75</v>
      </c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8"/>
      <c r="CO151" s="66">
        <f t="shared" si="5"/>
        <v>0</v>
      </c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8"/>
    </row>
    <row r="152" spans="1:108" ht="42" customHeight="1">
      <c r="A152" s="60" t="s">
        <v>406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2"/>
      <c r="AB152" s="63" t="s">
        <v>5</v>
      </c>
      <c r="AC152" s="64"/>
      <c r="AD152" s="64"/>
      <c r="AE152" s="64"/>
      <c r="AF152" s="64"/>
      <c r="AG152" s="65"/>
      <c r="AH152" s="63" t="s">
        <v>323</v>
      </c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5"/>
      <c r="BB152" s="45"/>
      <c r="BC152" s="66">
        <v>4305415.75</v>
      </c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44"/>
      <c r="BR152" s="38"/>
      <c r="BS152" s="38"/>
      <c r="BT152" s="38"/>
      <c r="BU152" s="38"/>
      <c r="BV152" s="38"/>
      <c r="BW152" s="38"/>
      <c r="BX152" s="38"/>
      <c r="BY152" s="66">
        <v>4305415.75</v>
      </c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8"/>
      <c r="CO152" s="66">
        <f t="shared" si="5"/>
        <v>0</v>
      </c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8"/>
    </row>
    <row r="153" spans="1:108" ht="11.25">
      <c r="A153" s="60" t="s">
        <v>324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2"/>
      <c r="AB153" s="63" t="s">
        <v>5</v>
      </c>
      <c r="AC153" s="64"/>
      <c r="AD153" s="64"/>
      <c r="AE153" s="64"/>
      <c r="AF153" s="64"/>
      <c r="AG153" s="65"/>
      <c r="AH153" s="63" t="s">
        <v>325</v>
      </c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5"/>
      <c r="BB153" s="45"/>
      <c r="BC153" s="71">
        <v>2417441.12</v>
      </c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3"/>
      <c r="BR153" s="38"/>
      <c r="BS153" s="38"/>
      <c r="BT153" s="38"/>
      <c r="BU153" s="38"/>
      <c r="BV153" s="38"/>
      <c r="BW153" s="38"/>
      <c r="BX153" s="38"/>
      <c r="BY153" s="66">
        <v>2619077.42</v>
      </c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8"/>
      <c r="CO153" s="66">
        <f t="shared" si="5"/>
        <v>-201636.2999999998</v>
      </c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8"/>
    </row>
    <row r="154" spans="1:108" ht="21" customHeight="1">
      <c r="A154" s="60" t="s">
        <v>407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2"/>
      <c r="AB154" s="63" t="s">
        <v>5</v>
      </c>
      <c r="AC154" s="64"/>
      <c r="AD154" s="64"/>
      <c r="AE154" s="64"/>
      <c r="AF154" s="64"/>
      <c r="AG154" s="65"/>
      <c r="AH154" s="63" t="s">
        <v>326</v>
      </c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5"/>
      <c r="BB154" s="45"/>
      <c r="BC154" s="71">
        <v>2417441.12</v>
      </c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3"/>
      <c r="BR154" s="38"/>
      <c r="BS154" s="38"/>
      <c r="BT154" s="38"/>
      <c r="BU154" s="38"/>
      <c r="BV154" s="38"/>
      <c r="BW154" s="38"/>
      <c r="BX154" s="38"/>
      <c r="BY154" s="66">
        <v>2619077.42</v>
      </c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8"/>
      <c r="CO154" s="66">
        <f t="shared" si="5"/>
        <v>-201636.2999999998</v>
      </c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8"/>
    </row>
    <row r="155" spans="1:108" ht="21" customHeight="1">
      <c r="A155" s="60" t="s">
        <v>407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2"/>
      <c r="AB155" s="63" t="s">
        <v>5</v>
      </c>
      <c r="AC155" s="64"/>
      <c r="AD155" s="64"/>
      <c r="AE155" s="64"/>
      <c r="AF155" s="64"/>
      <c r="AG155" s="65"/>
      <c r="AH155" s="63" t="s">
        <v>327</v>
      </c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5"/>
      <c r="BB155" s="45"/>
      <c r="BC155" s="71">
        <v>2417441.12</v>
      </c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3"/>
      <c r="BR155" s="38"/>
      <c r="BS155" s="38"/>
      <c r="BT155" s="38"/>
      <c r="BU155" s="38"/>
      <c r="BV155" s="38"/>
      <c r="BW155" s="38"/>
      <c r="BX155" s="38"/>
      <c r="BY155" s="66">
        <v>2619077.42</v>
      </c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8"/>
      <c r="CO155" s="66">
        <f t="shared" si="5"/>
        <v>-201636.2999999998</v>
      </c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8"/>
    </row>
    <row r="156" spans="1:108" ht="40.5" customHeight="1">
      <c r="A156" s="69" t="s">
        <v>408</v>
      </c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75" t="s">
        <v>5</v>
      </c>
      <c r="AC156" s="75"/>
      <c r="AD156" s="75"/>
      <c r="AE156" s="75"/>
      <c r="AF156" s="75"/>
      <c r="AG156" s="75"/>
      <c r="AH156" s="75" t="s">
        <v>316</v>
      </c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0">
        <v>44059.13</v>
      </c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>
        <v>44059.13</v>
      </c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  <c r="CN156" s="70"/>
      <c r="CO156" s="70">
        <f aca="true" t="shared" si="6" ref="CO156:CO161">BC156-BY156</f>
        <v>0</v>
      </c>
      <c r="CP156" s="70"/>
      <c r="CQ156" s="70"/>
      <c r="CR156" s="70"/>
      <c r="CS156" s="70"/>
      <c r="CT156" s="70"/>
      <c r="CU156" s="70"/>
      <c r="CV156" s="70"/>
      <c r="CW156" s="70"/>
      <c r="CX156" s="70"/>
      <c r="CY156" s="70"/>
      <c r="CZ156" s="70"/>
      <c r="DA156" s="70"/>
      <c r="DB156" s="70"/>
      <c r="DC156" s="70"/>
      <c r="DD156" s="70"/>
    </row>
    <row r="157" spans="1:108" ht="33.75" customHeight="1">
      <c r="A157" s="69" t="s">
        <v>460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75" t="s">
        <v>5</v>
      </c>
      <c r="AC157" s="75"/>
      <c r="AD157" s="75"/>
      <c r="AE157" s="75"/>
      <c r="AF157" s="75"/>
      <c r="AG157" s="75"/>
      <c r="AH157" s="75" t="s">
        <v>315</v>
      </c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0">
        <v>44059.123</v>
      </c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>
        <v>44059.13</v>
      </c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>
        <f t="shared" si="6"/>
        <v>-0.006999999997788109</v>
      </c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</row>
    <row r="158" spans="1:108" ht="39" customHeight="1">
      <c r="A158" s="69" t="s">
        <v>461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75" t="s">
        <v>5</v>
      </c>
      <c r="AC158" s="75"/>
      <c r="AD158" s="75"/>
      <c r="AE158" s="75"/>
      <c r="AF158" s="75"/>
      <c r="AG158" s="75"/>
      <c r="AH158" s="75" t="s">
        <v>317</v>
      </c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0">
        <v>44059.13</v>
      </c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>
        <v>44059.13</v>
      </c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>
        <f t="shared" si="6"/>
        <v>0</v>
      </c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</row>
    <row r="159" spans="1:108" ht="34.5" customHeight="1">
      <c r="A159" s="69" t="s">
        <v>462</v>
      </c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75" t="s">
        <v>5</v>
      </c>
      <c r="AC159" s="75"/>
      <c r="AD159" s="75"/>
      <c r="AE159" s="75"/>
      <c r="AF159" s="75"/>
      <c r="AG159" s="75"/>
      <c r="AH159" s="75" t="s">
        <v>318</v>
      </c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0">
        <v>44059.13</v>
      </c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>
        <v>44059.13</v>
      </c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>
        <f t="shared" si="6"/>
        <v>0</v>
      </c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</row>
    <row r="160" spans="1:108" ht="49.5" customHeight="1">
      <c r="A160" s="69" t="s">
        <v>409</v>
      </c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75" t="s">
        <v>5</v>
      </c>
      <c r="AC160" s="75"/>
      <c r="AD160" s="75"/>
      <c r="AE160" s="75"/>
      <c r="AF160" s="75"/>
      <c r="AG160" s="75"/>
      <c r="AH160" s="75" t="s">
        <v>129</v>
      </c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0">
        <v>-270109.48</v>
      </c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>
        <v>-281621.28</v>
      </c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>
        <f t="shared" si="6"/>
        <v>11511.800000000047</v>
      </c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</row>
    <row r="161" spans="1:108" ht="44.25" customHeight="1">
      <c r="A161" s="69" t="s">
        <v>410</v>
      </c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75" t="s">
        <v>5</v>
      </c>
      <c r="AC161" s="75"/>
      <c r="AD161" s="75"/>
      <c r="AE161" s="75"/>
      <c r="AF161" s="75"/>
      <c r="AG161" s="75"/>
      <c r="AH161" s="75" t="s">
        <v>130</v>
      </c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0">
        <v>-270109.48</v>
      </c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>
        <v>-281621.28</v>
      </c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>
        <f t="shared" si="6"/>
        <v>11511.800000000047</v>
      </c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</row>
  </sheetData>
  <sheetProtection/>
  <mergeCells count="922">
    <mergeCell ref="A94:AA94"/>
    <mergeCell ref="AB94:AG94"/>
    <mergeCell ref="AH94:BA94"/>
    <mergeCell ref="BC94:BP94"/>
    <mergeCell ref="BY94:CN94"/>
    <mergeCell ref="CO94:DD94"/>
    <mergeCell ref="A88:AA88"/>
    <mergeCell ref="AB88:AG88"/>
    <mergeCell ref="AH88:BA88"/>
    <mergeCell ref="BC88:BP88"/>
    <mergeCell ref="BY88:CN88"/>
    <mergeCell ref="CO88:DD88"/>
    <mergeCell ref="A87:AA87"/>
    <mergeCell ref="AB87:AG87"/>
    <mergeCell ref="AH87:BA87"/>
    <mergeCell ref="BC87:BP87"/>
    <mergeCell ref="BY87:CN87"/>
    <mergeCell ref="CO87:DD87"/>
    <mergeCell ref="A62:AA62"/>
    <mergeCell ref="AB62:AG62"/>
    <mergeCell ref="AH62:BA62"/>
    <mergeCell ref="BC62:BP62"/>
    <mergeCell ref="BY62:CN62"/>
    <mergeCell ref="CO62:DD62"/>
    <mergeCell ref="A61:AA61"/>
    <mergeCell ref="AB61:AG61"/>
    <mergeCell ref="AH61:BA61"/>
    <mergeCell ref="BC61:BP61"/>
    <mergeCell ref="BY61:CN61"/>
    <mergeCell ref="CO61:DD61"/>
    <mergeCell ref="A106:AA106"/>
    <mergeCell ref="AB106:AG106"/>
    <mergeCell ref="AH106:BA106"/>
    <mergeCell ref="BC106:BP106"/>
    <mergeCell ref="BY106:CN106"/>
    <mergeCell ref="CO106:DD106"/>
    <mergeCell ref="A105:AA105"/>
    <mergeCell ref="AB105:AG105"/>
    <mergeCell ref="AH105:BA105"/>
    <mergeCell ref="BC105:BP105"/>
    <mergeCell ref="BY105:CN105"/>
    <mergeCell ref="CO105:DD105"/>
    <mergeCell ref="A56:AA56"/>
    <mergeCell ref="AB56:AG56"/>
    <mergeCell ref="AH56:BA56"/>
    <mergeCell ref="BC56:BP56"/>
    <mergeCell ref="BY56:CN56"/>
    <mergeCell ref="CO56:DD56"/>
    <mergeCell ref="A55:AA55"/>
    <mergeCell ref="AB55:AG55"/>
    <mergeCell ref="AH55:BA55"/>
    <mergeCell ref="BC55:BP55"/>
    <mergeCell ref="BY55:CN55"/>
    <mergeCell ref="CO55:DD55"/>
    <mergeCell ref="A54:AA54"/>
    <mergeCell ref="AB54:AG54"/>
    <mergeCell ref="AH54:BA54"/>
    <mergeCell ref="BC54:BP54"/>
    <mergeCell ref="BY54:CN54"/>
    <mergeCell ref="CO54:DD54"/>
    <mergeCell ref="A147:AA147"/>
    <mergeCell ref="AB147:AG147"/>
    <mergeCell ref="AH147:BA147"/>
    <mergeCell ref="BC147:BP147"/>
    <mergeCell ref="BY147:CN147"/>
    <mergeCell ref="CO147:DD147"/>
    <mergeCell ref="A137:AA137"/>
    <mergeCell ref="AB137:AG137"/>
    <mergeCell ref="AH137:BA137"/>
    <mergeCell ref="BC137:BP137"/>
    <mergeCell ref="BY137:CN137"/>
    <mergeCell ref="CO137:DD137"/>
    <mergeCell ref="A136:AA136"/>
    <mergeCell ref="AB136:AG136"/>
    <mergeCell ref="AH136:BA136"/>
    <mergeCell ref="BC136:BP136"/>
    <mergeCell ref="BY136:CN136"/>
    <mergeCell ref="CO136:DD136"/>
    <mergeCell ref="A135:AA135"/>
    <mergeCell ref="AB135:AG135"/>
    <mergeCell ref="AH135:BA135"/>
    <mergeCell ref="BC135:BP135"/>
    <mergeCell ref="BY135:CN135"/>
    <mergeCell ref="CO135:DD135"/>
    <mergeCell ref="A133:AA133"/>
    <mergeCell ref="AB133:AG133"/>
    <mergeCell ref="AH133:BA133"/>
    <mergeCell ref="BC133:BP133"/>
    <mergeCell ref="BY133:CN133"/>
    <mergeCell ref="CO133:DD133"/>
    <mergeCell ref="A132:AA132"/>
    <mergeCell ref="AB132:AG132"/>
    <mergeCell ref="AH132:BA132"/>
    <mergeCell ref="BC132:BP132"/>
    <mergeCell ref="BY132:CN132"/>
    <mergeCell ref="CO132:DD132"/>
    <mergeCell ref="BY99:CN99"/>
    <mergeCell ref="CO99:DD99"/>
    <mergeCell ref="AB98:AG98"/>
    <mergeCell ref="AH98:BB98"/>
    <mergeCell ref="A100:AA100"/>
    <mergeCell ref="AB100:AG100"/>
    <mergeCell ref="AH100:BA100"/>
    <mergeCell ref="BC100:BP100"/>
    <mergeCell ref="BY100:CN100"/>
    <mergeCell ref="CO100:DD100"/>
    <mergeCell ref="BC84:BX84"/>
    <mergeCell ref="A96:AA96"/>
    <mergeCell ref="AB96:AG96"/>
    <mergeCell ref="AH96:BA96"/>
    <mergeCell ref="BC96:BP96"/>
    <mergeCell ref="BY96:CN96"/>
    <mergeCell ref="AB85:AG85"/>
    <mergeCell ref="AH85:BB85"/>
    <mergeCell ref="BC85:BX85"/>
    <mergeCell ref="BY85:CN85"/>
    <mergeCell ref="AH83:BB83"/>
    <mergeCell ref="BC83:BX83"/>
    <mergeCell ref="BY83:CN83"/>
    <mergeCell ref="BC68:BX68"/>
    <mergeCell ref="BC36:BQ36"/>
    <mergeCell ref="A84:AA84"/>
    <mergeCell ref="AB84:AG84"/>
    <mergeCell ref="A83:AA83"/>
    <mergeCell ref="AB83:AG83"/>
    <mergeCell ref="AH84:BB84"/>
    <mergeCell ref="AB80:AG80"/>
    <mergeCell ref="AH80:BB80"/>
    <mergeCell ref="BC80:BQ80"/>
    <mergeCell ref="CO79:DD79"/>
    <mergeCell ref="BC79:BQ79"/>
    <mergeCell ref="BI1:DD1"/>
    <mergeCell ref="CO77:DD77"/>
    <mergeCell ref="CO78:DD78"/>
    <mergeCell ref="BC77:BR77"/>
    <mergeCell ref="CO35:DD35"/>
    <mergeCell ref="A79:AA79"/>
    <mergeCell ref="BC157:BX157"/>
    <mergeCell ref="BY157:CN157"/>
    <mergeCell ref="AB79:AG79"/>
    <mergeCell ref="BY156:CN156"/>
    <mergeCell ref="A143:AA143"/>
    <mergeCell ref="AB143:AG143"/>
    <mergeCell ref="AH79:BB79"/>
    <mergeCell ref="A80:AA80"/>
    <mergeCell ref="A144:AA144"/>
    <mergeCell ref="A78:AA78"/>
    <mergeCell ref="AB78:AG78"/>
    <mergeCell ref="AH78:BB78"/>
    <mergeCell ref="A76:AA76"/>
    <mergeCell ref="AB76:AG76"/>
    <mergeCell ref="AH76:BB76"/>
    <mergeCell ref="A77:AA77"/>
    <mergeCell ref="AB77:AG77"/>
    <mergeCell ref="AH77:BB77"/>
    <mergeCell ref="BC66:BX66"/>
    <mergeCell ref="AB68:AG68"/>
    <mergeCell ref="AH68:BB68"/>
    <mergeCell ref="BC69:BX69"/>
    <mergeCell ref="BC70:BR70"/>
    <mergeCell ref="A69:AA69"/>
    <mergeCell ref="A65:AA65"/>
    <mergeCell ref="AB65:AG65"/>
    <mergeCell ref="AB66:AG66"/>
    <mergeCell ref="A66:AA66"/>
    <mergeCell ref="A63:AA63"/>
    <mergeCell ref="AB63:AG63"/>
    <mergeCell ref="AH63:BB63"/>
    <mergeCell ref="AH71:BB71"/>
    <mergeCell ref="AH66:BB66"/>
    <mergeCell ref="A68:AA68"/>
    <mergeCell ref="CO161:DD161"/>
    <mergeCell ref="A160:AA160"/>
    <mergeCell ref="AB160:AG160"/>
    <mergeCell ref="CO160:DD160"/>
    <mergeCell ref="BY95:CN95"/>
    <mergeCell ref="CO95:DD95"/>
    <mergeCell ref="A159:AA159"/>
    <mergeCell ref="AB159:AG159"/>
    <mergeCell ref="A161:AA161"/>
    <mergeCell ref="AB161:AG161"/>
    <mergeCell ref="AH160:BB160"/>
    <mergeCell ref="BC161:BX161"/>
    <mergeCell ref="BY161:CN161"/>
    <mergeCell ref="AH161:BB161"/>
    <mergeCell ref="BC160:BX160"/>
    <mergeCell ref="BY160:CN160"/>
    <mergeCell ref="CO157:DD157"/>
    <mergeCell ref="BC159:BX159"/>
    <mergeCell ref="CO159:DD159"/>
    <mergeCell ref="AH159:BB159"/>
    <mergeCell ref="BC158:BX158"/>
    <mergeCell ref="BY158:CN158"/>
    <mergeCell ref="CO158:DD158"/>
    <mergeCell ref="AH158:BB158"/>
    <mergeCell ref="BY159:CN159"/>
    <mergeCell ref="A158:AA158"/>
    <mergeCell ref="AB158:AG158"/>
    <mergeCell ref="A156:AA156"/>
    <mergeCell ref="AB156:AG156"/>
    <mergeCell ref="AH157:BB157"/>
    <mergeCell ref="AH156:BB156"/>
    <mergeCell ref="A157:AA157"/>
    <mergeCell ref="AB157:AG157"/>
    <mergeCell ref="CO156:DD156"/>
    <mergeCell ref="BC156:BX156"/>
    <mergeCell ref="A150:AA150"/>
    <mergeCell ref="A145:AA145"/>
    <mergeCell ref="AB145:AG145"/>
    <mergeCell ref="AH145:BA145"/>
    <mergeCell ref="BC145:BQ145"/>
    <mergeCell ref="CO146:DD146"/>
    <mergeCell ref="AB150:AG150"/>
    <mergeCell ref="AH150:BA150"/>
    <mergeCell ref="AB144:AG144"/>
    <mergeCell ref="BC144:BX144"/>
    <mergeCell ref="BY144:CN144"/>
    <mergeCell ref="CO144:DD144"/>
    <mergeCell ref="AH144:BB144"/>
    <mergeCell ref="BC150:BQ150"/>
    <mergeCell ref="BY150:CN150"/>
    <mergeCell ref="CO150:DD150"/>
    <mergeCell ref="BY145:CN145"/>
    <mergeCell ref="BY143:CN143"/>
    <mergeCell ref="AH143:BB143"/>
    <mergeCell ref="BC143:BX143"/>
    <mergeCell ref="CO143:DD143"/>
    <mergeCell ref="A127:AA127"/>
    <mergeCell ref="AB127:AG127"/>
    <mergeCell ref="BC140:BX140"/>
    <mergeCell ref="BY138:CN138"/>
    <mergeCell ref="AH139:BB139"/>
    <mergeCell ref="A140:AA140"/>
    <mergeCell ref="AH126:BB126"/>
    <mergeCell ref="A126:AA126"/>
    <mergeCell ref="AB126:AG126"/>
    <mergeCell ref="CO127:DD127"/>
    <mergeCell ref="BC126:BX126"/>
    <mergeCell ref="BY126:CN126"/>
    <mergeCell ref="CO126:DD126"/>
    <mergeCell ref="BY123:CN123"/>
    <mergeCell ref="BY122:CN122"/>
    <mergeCell ref="CO122:DD122"/>
    <mergeCell ref="CO124:DD124"/>
    <mergeCell ref="AH127:BB127"/>
    <mergeCell ref="BC127:BX127"/>
    <mergeCell ref="BY127:CN127"/>
    <mergeCell ref="AH125:BB125"/>
    <mergeCell ref="AH123:BB123"/>
    <mergeCell ref="CO123:DD123"/>
    <mergeCell ref="AH122:BB122"/>
    <mergeCell ref="BC121:BX121"/>
    <mergeCell ref="BY121:CN121"/>
    <mergeCell ref="CO121:DD121"/>
    <mergeCell ref="BC120:BX120"/>
    <mergeCell ref="BY120:CN120"/>
    <mergeCell ref="BC122:BX122"/>
    <mergeCell ref="AH121:BB121"/>
    <mergeCell ref="A125:AA125"/>
    <mergeCell ref="AB125:AG125"/>
    <mergeCell ref="AH124:BB124"/>
    <mergeCell ref="BC125:BX125"/>
    <mergeCell ref="BY125:CN125"/>
    <mergeCell ref="CO125:DD125"/>
    <mergeCell ref="A124:AA124"/>
    <mergeCell ref="AB124:AG124"/>
    <mergeCell ref="BC124:BX124"/>
    <mergeCell ref="BY124:CN124"/>
    <mergeCell ref="BC123:BX123"/>
    <mergeCell ref="A119:AA119"/>
    <mergeCell ref="AB119:AG119"/>
    <mergeCell ref="A122:AA122"/>
    <mergeCell ref="AB122:AG122"/>
    <mergeCell ref="A123:AA123"/>
    <mergeCell ref="AB123:AG123"/>
    <mergeCell ref="AH120:BB120"/>
    <mergeCell ref="A121:AA121"/>
    <mergeCell ref="AB121:AG121"/>
    <mergeCell ref="CO119:DD119"/>
    <mergeCell ref="A118:AA118"/>
    <mergeCell ref="AB118:AG118"/>
    <mergeCell ref="CO118:DD118"/>
    <mergeCell ref="AH119:BB119"/>
    <mergeCell ref="A120:AA120"/>
    <mergeCell ref="AB120:AG120"/>
    <mergeCell ref="CO120:DD120"/>
    <mergeCell ref="A117:AA117"/>
    <mergeCell ref="AB117:AG117"/>
    <mergeCell ref="BC117:BX117"/>
    <mergeCell ref="BC118:BX118"/>
    <mergeCell ref="BY118:CN118"/>
    <mergeCell ref="AH116:BB116"/>
    <mergeCell ref="A116:AA116"/>
    <mergeCell ref="AH118:BB118"/>
    <mergeCell ref="AB116:AG116"/>
    <mergeCell ref="BC116:BX116"/>
    <mergeCell ref="CO117:DD117"/>
    <mergeCell ref="AH117:BB117"/>
    <mergeCell ref="CO116:DD116"/>
    <mergeCell ref="CO115:DD115"/>
    <mergeCell ref="A113:AA113"/>
    <mergeCell ref="AB113:AG113"/>
    <mergeCell ref="BY116:CN116"/>
    <mergeCell ref="BY113:CN113"/>
    <mergeCell ref="BC113:BX113"/>
    <mergeCell ref="BY117:CN117"/>
    <mergeCell ref="AH110:BB110"/>
    <mergeCell ref="CO113:DD113"/>
    <mergeCell ref="A110:AA110"/>
    <mergeCell ref="AB110:AG110"/>
    <mergeCell ref="A115:AA115"/>
    <mergeCell ref="AB115:AG115"/>
    <mergeCell ref="AH115:BB115"/>
    <mergeCell ref="A111:AA111"/>
    <mergeCell ref="AB111:AG111"/>
    <mergeCell ref="AH111:BA111"/>
    <mergeCell ref="A109:AA109"/>
    <mergeCell ref="CO63:DD63"/>
    <mergeCell ref="AH65:BB65"/>
    <mergeCell ref="BC65:BX65"/>
    <mergeCell ref="BY65:CN65"/>
    <mergeCell ref="CO65:DD65"/>
    <mergeCell ref="CO72:DD72"/>
    <mergeCell ref="CO71:DD71"/>
    <mergeCell ref="CO66:DD66"/>
    <mergeCell ref="AB73:AG73"/>
    <mergeCell ref="CO59:DD59"/>
    <mergeCell ref="CO67:DD67"/>
    <mergeCell ref="CO57:DD57"/>
    <mergeCell ref="BY42:CN42"/>
    <mergeCell ref="CO46:DD46"/>
    <mergeCell ref="CO60:DD60"/>
    <mergeCell ref="BY43:CN43"/>
    <mergeCell ref="AH57:BB57"/>
    <mergeCell ref="BC57:BX57"/>
    <mergeCell ref="AB60:AG60"/>
    <mergeCell ref="AH46:BB46"/>
    <mergeCell ref="BC60:BX60"/>
    <mergeCell ref="BC53:BX53"/>
    <mergeCell ref="AB46:AG46"/>
    <mergeCell ref="BC58:BX58"/>
    <mergeCell ref="BC59:BX59"/>
    <mergeCell ref="AH50:BB50"/>
    <mergeCell ref="AB43:AG43"/>
    <mergeCell ref="AH43:BB43"/>
    <mergeCell ref="BC43:BX43"/>
    <mergeCell ref="CO47:DD47"/>
    <mergeCell ref="BC47:BX47"/>
    <mergeCell ref="AB47:AG47"/>
    <mergeCell ref="AH47:BB47"/>
    <mergeCell ref="BC46:BX46"/>
    <mergeCell ref="BY45:CN45"/>
    <mergeCell ref="CO45:DD45"/>
    <mergeCell ref="AB44:AG44"/>
    <mergeCell ref="AH44:BB44"/>
    <mergeCell ref="BC44:BX44"/>
    <mergeCell ref="AB45:AG45"/>
    <mergeCell ref="AH45:BB45"/>
    <mergeCell ref="CO44:DD44"/>
    <mergeCell ref="BC45:BX45"/>
    <mergeCell ref="BY44:CN44"/>
    <mergeCell ref="AB41:AG41"/>
    <mergeCell ref="AH41:BB41"/>
    <mergeCell ref="BC41:BX41"/>
    <mergeCell ref="AH39:BB39"/>
    <mergeCell ref="AB42:AG42"/>
    <mergeCell ref="AH42:BB42"/>
    <mergeCell ref="BC42:BX42"/>
    <mergeCell ref="CO33:DD33"/>
    <mergeCell ref="BC33:BX33"/>
    <mergeCell ref="AB40:AG40"/>
    <mergeCell ref="AH40:BB40"/>
    <mergeCell ref="BC40:BX40"/>
    <mergeCell ref="BY40:CN40"/>
    <mergeCell ref="AB39:AG39"/>
    <mergeCell ref="BC39:BX39"/>
    <mergeCell ref="BC35:BQ35"/>
    <mergeCell ref="BC37:BQ37"/>
    <mergeCell ref="AH32:BB32"/>
    <mergeCell ref="BC32:BX32"/>
    <mergeCell ref="BY34:CN34"/>
    <mergeCell ref="BY32:CN32"/>
    <mergeCell ref="AB33:AG33"/>
    <mergeCell ref="AH33:BB33"/>
    <mergeCell ref="CO32:DD32"/>
    <mergeCell ref="BY33:CN33"/>
    <mergeCell ref="AB34:AG34"/>
    <mergeCell ref="AB31:AG31"/>
    <mergeCell ref="AH31:BB31"/>
    <mergeCell ref="BC31:BX31"/>
    <mergeCell ref="AH34:BB34"/>
    <mergeCell ref="BC34:BX34"/>
    <mergeCell ref="CO34:DD34"/>
    <mergeCell ref="AB32:AG32"/>
    <mergeCell ref="AB23:AG23"/>
    <mergeCell ref="AH23:BB23"/>
    <mergeCell ref="BC23:BX23"/>
    <mergeCell ref="BY23:CN23"/>
    <mergeCell ref="AB24:AG24"/>
    <mergeCell ref="AH24:BB24"/>
    <mergeCell ref="BY24:CN24"/>
    <mergeCell ref="BC24:BX24"/>
    <mergeCell ref="BY21:CN21"/>
    <mergeCell ref="CO21:DD21"/>
    <mergeCell ref="BY22:CN22"/>
    <mergeCell ref="CO22:DD22"/>
    <mergeCell ref="BY31:CN31"/>
    <mergeCell ref="CO31:DD31"/>
    <mergeCell ref="CO23:DD23"/>
    <mergeCell ref="CO24:DD24"/>
    <mergeCell ref="CO25:DD25"/>
    <mergeCell ref="CO26:DD26"/>
    <mergeCell ref="AB22:AG22"/>
    <mergeCell ref="AH22:BB22"/>
    <mergeCell ref="BC22:BX22"/>
    <mergeCell ref="AB21:AG21"/>
    <mergeCell ref="AH21:BB21"/>
    <mergeCell ref="BC21:BX21"/>
    <mergeCell ref="CO19:DD19"/>
    <mergeCell ref="AB20:AG20"/>
    <mergeCell ref="AH20:BB20"/>
    <mergeCell ref="BC20:BX20"/>
    <mergeCell ref="BY20:CN20"/>
    <mergeCell ref="CO20:DD20"/>
    <mergeCell ref="AB19:AG19"/>
    <mergeCell ref="BY19:CN19"/>
    <mergeCell ref="AH19:BB19"/>
    <mergeCell ref="BC19:BX19"/>
    <mergeCell ref="CO9:DD9"/>
    <mergeCell ref="CO17:DD17"/>
    <mergeCell ref="CO18:DD18"/>
    <mergeCell ref="AB18:AG18"/>
    <mergeCell ref="AH18:BB18"/>
    <mergeCell ref="BC18:BX18"/>
    <mergeCell ref="BY18:CN18"/>
    <mergeCell ref="BY17:CN17"/>
    <mergeCell ref="AB17:AG17"/>
    <mergeCell ref="AH17:BB17"/>
    <mergeCell ref="BC17:BX17"/>
    <mergeCell ref="BY15:CN15"/>
    <mergeCell ref="CO15:DD15"/>
    <mergeCell ref="AB16:AG16"/>
    <mergeCell ref="AH16:BB16"/>
    <mergeCell ref="BC16:BX16"/>
    <mergeCell ref="BY16:CN16"/>
    <mergeCell ref="CO16:DD16"/>
    <mergeCell ref="A10:DD10"/>
    <mergeCell ref="CO7:DD7"/>
    <mergeCell ref="AB15:AG15"/>
    <mergeCell ref="AH15:BB15"/>
    <mergeCell ref="BC15:BX15"/>
    <mergeCell ref="AB14:AG14"/>
    <mergeCell ref="CO8:DD8"/>
    <mergeCell ref="AH11:BB11"/>
    <mergeCell ref="AH12:BB12"/>
    <mergeCell ref="AH13:BB13"/>
    <mergeCell ref="A11:AA11"/>
    <mergeCell ref="A12:AA12"/>
    <mergeCell ref="AB11:AG11"/>
    <mergeCell ref="AB12:AG12"/>
    <mergeCell ref="BC11:BX11"/>
    <mergeCell ref="BY11:CN11"/>
    <mergeCell ref="CO11:DD11"/>
    <mergeCell ref="BC12:BX12"/>
    <mergeCell ref="BY12:CN12"/>
    <mergeCell ref="CO12:DD12"/>
    <mergeCell ref="BC14:BX14"/>
    <mergeCell ref="BY14:CN14"/>
    <mergeCell ref="CO14:DD14"/>
    <mergeCell ref="A13:AA13"/>
    <mergeCell ref="A14:AA14"/>
    <mergeCell ref="AH14:BB14"/>
    <mergeCell ref="BC13:BX13"/>
    <mergeCell ref="BY13:CN13"/>
    <mergeCell ref="CO13:DD13"/>
    <mergeCell ref="AB13:AG13"/>
    <mergeCell ref="A23:AA23"/>
    <mergeCell ref="A24:AA24"/>
    <mergeCell ref="A19:AA19"/>
    <mergeCell ref="A20:AA20"/>
    <mergeCell ref="A22:AA22"/>
    <mergeCell ref="A15:AA15"/>
    <mergeCell ref="A16:AA16"/>
    <mergeCell ref="A17:AA17"/>
    <mergeCell ref="A18:AA18"/>
    <mergeCell ref="A21:AA21"/>
    <mergeCell ref="A44:AA44"/>
    <mergeCell ref="A39:AA39"/>
    <mergeCell ref="A40:AA40"/>
    <mergeCell ref="A31:AA31"/>
    <mergeCell ref="A32:AA32"/>
    <mergeCell ref="A33:AA33"/>
    <mergeCell ref="A34:AA34"/>
    <mergeCell ref="A35:AA35"/>
    <mergeCell ref="A36:AA36"/>
    <mergeCell ref="A38:AA38"/>
    <mergeCell ref="CO5:DD5"/>
    <mergeCell ref="CO6:DD6"/>
    <mergeCell ref="A45:AA45"/>
    <mergeCell ref="A46:AA46"/>
    <mergeCell ref="A47:AA47"/>
    <mergeCell ref="A41:AA41"/>
    <mergeCell ref="A42:AA42"/>
    <mergeCell ref="S6:BX6"/>
    <mergeCell ref="AQ7:BX7"/>
    <mergeCell ref="A43:AA43"/>
    <mergeCell ref="CO2:DD2"/>
    <mergeCell ref="BE4:BG4"/>
    <mergeCell ref="A2:CM2"/>
    <mergeCell ref="CO3:DD3"/>
    <mergeCell ref="CO4:DD4"/>
    <mergeCell ref="AK4:AW4"/>
    <mergeCell ref="AY4:BD4"/>
    <mergeCell ref="A48:AA48"/>
    <mergeCell ref="AB48:AG48"/>
    <mergeCell ref="AH48:BB48"/>
    <mergeCell ref="BY48:CN48"/>
    <mergeCell ref="CO48:DD48"/>
    <mergeCell ref="BC48:BX48"/>
    <mergeCell ref="AB57:AG57"/>
    <mergeCell ref="AB58:AG58"/>
    <mergeCell ref="BC50:BX50"/>
    <mergeCell ref="BY50:CN50"/>
    <mergeCell ref="CO50:DD50"/>
    <mergeCell ref="A49:AA49"/>
    <mergeCell ref="AB49:AG49"/>
    <mergeCell ref="AH49:BB49"/>
    <mergeCell ref="BC49:BX49"/>
    <mergeCell ref="BY49:CN49"/>
    <mergeCell ref="A51:AA51"/>
    <mergeCell ref="AB51:AG51"/>
    <mergeCell ref="AH51:BB51"/>
    <mergeCell ref="BC51:BX51"/>
    <mergeCell ref="BY51:CN51"/>
    <mergeCell ref="CO51:DD51"/>
    <mergeCell ref="A57:AA57"/>
    <mergeCell ref="A58:AA58"/>
    <mergeCell ref="AH58:BB58"/>
    <mergeCell ref="BY57:CN57"/>
    <mergeCell ref="A64:AA64"/>
    <mergeCell ref="AB64:AG64"/>
    <mergeCell ref="AH64:BB64"/>
    <mergeCell ref="BC64:BX64"/>
    <mergeCell ref="BY64:CN64"/>
    <mergeCell ref="BY59:CN59"/>
    <mergeCell ref="BC63:BQ63"/>
    <mergeCell ref="A59:AA59"/>
    <mergeCell ref="AB59:AG59"/>
    <mergeCell ref="AH59:BB59"/>
    <mergeCell ref="A67:AA67"/>
    <mergeCell ref="AB67:AG67"/>
    <mergeCell ref="AH67:BB67"/>
    <mergeCell ref="BC67:BX67"/>
    <mergeCell ref="AH60:BB60"/>
    <mergeCell ref="A60:AA60"/>
    <mergeCell ref="A75:AA75"/>
    <mergeCell ref="AB75:AG75"/>
    <mergeCell ref="AH75:BB75"/>
    <mergeCell ref="A70:AA70"/>
    <mergeCell ref="AB70:AG70"/>
    <mergeCell ref="AH70:BB70"/>
    <mergeCell ref="A74:AA74"/>
    <mergeCell ref="AH72:BB72"/>
    <mergeCell ref="A73:AA73"/>
    <mergeCell ref="AB74:AG74"/>
    <mergeCell ref="BC75:BX75"/>
    <mergeCell ref="AH74:BB74"/>
    <mergeCell ref="BC74:BX74"/>
    <mergeCell ref="A71:AA71"/>
    <mergeCell ref="AB71:AG71"/>
    <mergeCell ref="BC71:BR71"/>
    <mergeCell ref="AH73:BB73"/>
    <mergeCell ref="BC73:BR73"/>
    <mergeCell ref="A72:AA72"/>
    <mergeCell ref="AB72:AG72"/>
    <mergeCell ref="BC72:BR72"/>
    <mergeCell ref="BC76:BX76"/>
    <mergeCell ref="BY76:CN76"/>
    <mergeCell ref="CO76:DD76"/>
    <mergeCell ref="CO84:DD84"/>
    <mergeCell ref="BY79:CN79"/>
    <mergeCell ref="BY80:CN80"/>
    <mergeCell ref="BC78:BR78"/>
    <mergeCell ref="CO83:DD83"/>
    <mergeCell ref="CO80:DD80"/>
    <mergeCell ref="BC82:BP82"/>
    <mergeCell ref="AB89:AG89"/>
    <mergeCell ref="BY97:CN97"/>
    <mergeCell ref="A98:AA98"/>
    <mergeCell ref="BC93:BX93"/>
    <mergeCell ref="A93:AA93"/>
    <mergeCell ref="AB93:AG93"/>
    <mergeCell ref="BC91:BX91"/>
    <mergeCell ref="A91:AA91"/>
    <mergeCell ref="A95:AA95"/>
    <mergeCell ref="AB92:AG92"/>
    <mergeCell ref="A101:AA101"/>
    <mergeCell ref="AB101:AG101"/>
    <mergeCell ref="BY93:CN93"/>
    <mergeCell ref="BY101:CN101"/>
    <mergeCell ref="A92:AA92"/>
    <mergeCell ref="BY92:CN92"/>
    <mergeCell ref="A99:AA99"/>
    <mergeCell ref="AB99:AG99"/>
    <mergeCell ref="AH99:BA99"/>
    <mergeCell ref="BC99:BP99"/>
    <mergeCell ref="AB86:AG86"/>
    <mergeCell ref="BC95:BX95"/>
    <mergeCell ref="CO97:DD97"/>
    <mergeCell ref="BC101:BX101"/>
    <mergeCell ref="BY90:CN90"/>
    <mergeCell ref="BC98:BQ98"/>
    <mergeCell ref="AB95:AG95"/>
    <mergeCell ref="AH89:BB89"/>
    <mergeCell ref="BC89:BX89"/>
    <mergeCell ref="BY89:CN89"/>
    <mergeCell ref="CO98:DD98"/>
    <mergeCell ref="AH95:BB95"/>
    <mergeCell ref="BC97:BX97"/>
    <mergeCell ref="CO96:DD96"/>
    <mergeCell ref="AH90:BB90"/>
    <mergeCell ref="BC92:BX92"/>
    <mergeCell ref="A86:AA86"/>
    <mergeCell ref="BC103:BQ103"/>
    <mergeCell ref="BC90:BX90"/>
    <mergeCell ref="AH93:BB93"/>
    <mergeCell ref="A90:AA90"/>
    <mergeCell ref="A89:AA89"/>
    <mergeCell ref="BC86:BX86"/>
    <mergeCell ref="A97:AA97"/>
    <mergeCell ref="AH101:BB101"/>
    <mergeCell ref="AB90:AG90"/>
    <mergeCell ref="AH108:BB108"/>
    <mergeCell ref="CO110:DD110"/>
    <mergeCell ref="A104:AA104"/>
    <mergeCell ref="CO108:DD108"/>
    <mergeCell ref="CO104:DD104"/>
    <mergeCell ref="AB103:AG103"/>
    <mergeCell ref="AH103:BB103"/>
    <mergeCell ref="BC104:BX104"/>
    <mergeCell ref="A103:AA103"/>
    <mergeCell ref="CO103:DD103"/>
    <mergeCell ref="BY104:CN104"/>
    <mergeCell ref="CO140:DD140"/>
    <mergeCell ref="BC139:BX139"/>
    <mergeCell ref="BY139:CN139"/>
    <mergeCell ref="BY108:CN108"/>
    <mergeCell ref="BC108:BX108"/>
    <mergeCell ref="BC119:BX119"/>
    <mergeCell ref="BY119:CN119"/>
    <mergeCell ref="CO109:DD109"/>
    <mergeCell ref="CO114:DD114"/>
    <mergeCell ref="AB108:AG108"/>
    <mergeCell ref="A108:AA108"/>
    <mergeCell ref="BY140:CN140"/>
    <mergeCell ref="BC115:BR115"/>
    <mergeCell ref="BC110:BX110"/>
    <mergeCell ref="BC138:BX138"/>
    <mergeCell ref="BC111:BP111"/>
    <mergeCell ref="BC114:BX114"/>
    <mergeCell ref="A112:AA112"/>
    <mergeCell ref="BC109:BX109"/>
    <mergeCell ref="AH140:BB140"/>
    <mergeCell ref="AB138:AG138"/>
    <mergeCell ref="A139:AA139"/>
    <mergeCell ref="AB139:AG139"/>
    <mergeCell ref="AB140:AG140"/>
    <mergeCell ref="A138:AA138"/>
    <mergeCell ref="CO138:DD138"/>
    <mergeCell ref="A114:AA114"/>
    <mergeCell ref="AB114:AG114"/>
    <mergeCell ref="AH113:BB113"/>
    <mergeCell ref="BY114:CN114"/>
    <mergeCell ref="AB112:AG112"/>
    <mergeCell ref="AH112:BA112"/>
    <mergeCell ref="BC112:BP112"/>
    <mergeCell ref="AH138:BB138"/>
    <mergeCell ref="AH114:BB114"/>
    <mergeCell ref="BY115:CN115"/>
    <mergeCell ref="BY109:CN109"/>
    <mergeCell ref="BY111:CN111"/>
    <mergeCell ref="BY110:CN110"/>
    <mergeCell ref="AB36:AG36"/>
    <mergeCell ref="AH36:BB36"/>
    <mergeCell ref="AB37:AG37"/>
    <mergeCell ref="AB97:AG97"/>
    <mergeCell ref="AH109:BB109"/>
    <mergeCell ref="AB109:AG109"/>
    <mergeCell ref="AH104:BB104"/>
    <mergeCell ref="AB104:AG104"/>
    <mergeCell ref="AB35:AG35"/>
    <mergeCell ref="AH35:BB35"/>
    <mergeCell ref="A37:AA37"/>
    <mergeCell ref="AH92:BB92"/>
    <mergeCell ref="AB91:AG91"/>
    <mergeCell ref="AH91:BB91"/>
    <mergeCell ref="A85:AA85"/>
    <mergeCell ref="A53:AA53"/>
    <mergeCell ref="AB53:AG53"/>
    <mergeCell ref="AH53:BB53"/>
    <mergeCell ref="AH37:BB37"/>
    <mergeCell ref="AH97:BB97"/>
    <mergeCell ref="AB38:AG38"/>
    <mergeCell ref="AH38:BB38"/>
    <mergeCell ref="AH82:BA82"/>
    <mergeCell ref="AH86:BB86"/>
    <mergeCell ref="AB69:AG69"/>
    <mergeCell ref="AH69:BB69"/>
    <mergeCell ref="AB81:AG81"/>
    <mergeCell ref="CO38:DD38"/>
    <mergeCell ref="A52:AA52"/>
    <mergeCell ref="AB52:AG52"/>
    <mergeCell ref="AH52:BB52"/>
    <mergeCell ref="BC52:BX52"/>
    <mergeCell ref="BC38:BQ38"/>
    <mergeCell ref="BY52:CN52"/>
    <mergeCell ref="BY38:CN38"/>
    <mergeCell ref="A50:AA50"/>
    <mergeCell ref="AB50:AG50"/>
    <mergeCell ref="CO92:DD92"/>
    <mergeCell ref="BY39:CN39"/>
    <mergeCell ref="BY41:CN41"/>
    <mergeCell ref="CO85:DD85"/>
    <mergeCell ref="CO75:DD75"/>
    <mergeCell ref="BY72:CN72"/>
    <mergeCell ref="BY91:CN91"/>
    <mergeCell ref="CO74:DD74"/>
    <mergeCell ref="CO86:DD86"/>
    <mergeCell ref="CO40:DD40"/>
    <mergeCell ref="CO52:DD52"/>
    <mergeCell ref="CO49:DD49"/>
    <mergeCell ref="CO42:DD42"/>
    <mergeCell ref="CO69:DD69"/>
    <mergeCell ref="BY66:CN66"/>
    <mergeCell ref="CO43:DD43"/>
    <mergeCell ref="BY68:CN68"/>
    <mergeCell ref="CO68:DD68"/>
    <mergeCell ref="BY46:CN46"/>
    <mergeCell ref="BY86:CN86"/>
    <mergeCell ref="BY74:CN74"/>
    <mergeCell ref="BY78:CN78"/>
    <mergeCell ref="BY75:CN75"/>
    <mergeCell ref="BY73:CN73"/>
    <mergeCell ref="CO73:DD73"/>
    <mergeCell ref="BY84:CN84"/>
    <mergeCell ref="CO101:DD101"/>
    <mergeCell ref="BY98:CN98"/>
    <mergeCell ref="CO81:DD81"/>
    <mergeCell ref="BY77:CN77"/>
    <mergeCell ref="CO90:DD90"/>
    <mergeCell ref="CO91:DD91"/>
    <mergeCell ref="BY82:CN82"/>
    <mergeCell ref="CO82:DD82"/>
    <mergeCell ref="CO93:DD93"/>
    <mergeCell ref="CO89:DD89"/>
    <mergeCell ref="CO139:DD139"/>
    <mergeCell ref="BY112:CN112"/>
    <mergeCell ref="CO112:DD112"/>
    <mergeCell ref="CO111:DD111"/>
    <mergeCell ref="BY103:CN103"/>
    <mergeCell ref="A146:AA146"/>
    <mergeCell ref="AB146:AG146"/>
    <mergeCell ref="AH146:BA146"/>
    <mergeCell ref="BC146:BQ146"/>
    <mergeCell ref="BY146:CN146"/>
    <mergeCell ref="CO145:DD145"/>
    <mergeCell ref="A151:AA151"/>
    <mergeCell ref="AB151:AG151"/>
    <mergeCell ref="AH151:BA151"/>
    <mergeCell ref="BC151:BP151"/>
    <mergeCell ref="BY151:CN151"/>
    <mergeCell ref="CO151:DD151"/>
    <mergeCell ref="A148:AA148"/>
    <mergeCell ref="AB148:AG148"/>
    <mergeCell ref="AH148:BA148"/>
    <mergeCell ref="A152:AA152"/>
    <mergeCell ref="AB152:AG152"/>
    <mergeCell ref="AH152:BA152"/>
    <mergeCell ref="BC152:BP152"/>
    <mergeCell ref="BY152:CN152"/>
    <mergeCell ref="CO152:DD152"/>
    <mergeCell ref="AH154:BA154"/>
    <mergeCell ref="BC154:BQ154"/>
    <mergeCell ref="BY154:CN154"/>
    <mergeCell ref="CO154:DD154"/>
    <mergeCell ref="A153:AA153"/>
    <mergeCell ref="AB153:AG153"/>
    <mergeCell ref="AH153:BA153"/>
    <mergeCell ref="BC153:BQ153"/>
    <mergeCell ref="BY153:CN153"/>
    <mergeCell ref="CO153:DD153"/>
    <mergeCell ref="A155:AA155"/>
    <mergeCell ref="AB155:AG155"/>
    <mergeCell ref="AH155:BA155"/>
    <mergeCell ref="BC155:BQ155"/>
    <mergeCell ref="BY155:CN155"/>
    <mergeCell ref="CO155:DD155"/>
    <mergeCell ref="A154:AA154"/>
    <mergeCell ref="AB154:AG154"/>
    <mergeCell ref="BY35:CN35"/>
    <mergeCell ref="AB30:AG30"/>
    <mergeCell ref="AH30:BA30"/>
    <mergeCell ref="BC30:BP30"/>
    <mergeCell ref="BY30:CN30"/>
    <mergeCell ref="BY67:CN67"/>
    <mergeCell ref="A82:AA82"/>
    <mergeCell ref="AB82:AG82"/>
    <mergeCell ref="BY25:CN25"/>
    <mergeCell ref="AH27:BA27"/>
    <mergeCell ref="BC27:BP27"/>
    <mergeCell ref="BY27:CN27"/>
    <mergeCell ref="A29:AA29"/>
    <mergeCell ref="A27:AA27"/>
    <mergeCell ref="AB27:AG27"/>
    <mergeCell ref="A25:AA25"/>
    <mergeCell ref="AB25:AG25"/>
    <mergeCell ref="BY29:CN29"/>
    <mergeCell ref="BY71:CN71"/>
    <mergeCell ref="CO27:DD27"/>
    <mergeCell ref="CO30:DD30"/>
    <mergeCell ref="BY36:CN36"/>
    <mergeCell ref="BY37:CN37"/>
    <mergeCell ref="BY28:CN28"/>
    <mergeCell ref="CO64:DD64"/>
    <mergeCell ref="BY69:CN69"/>
    <mergeCell ref="CO53:DD53"/>
    <mergeCell ref="BY47:CN47"/>
    <mergeCell ref="CO28:DD28"/>
    <mergeCell ref="BY63:CN63"/>
    <mergeCell ref="BY70:CN70"/>
    <mergeCell ref="BY58:CN58"/>
    <mergeCell ref="CO58:DD58"/>
    <mergeCell ref="CO70:DD70"/>
    <mergeCell ref="CO37:DD37"/>
    <mergeCell ref="CO36:DD36"/>
    <mergeCell ref="CO39:DD39"/>
    <mergeCell ref="CO41:DD41"/>
    <mergeCell ref="AB28:AG28"/>
    <mergeCell ref="AH28:BA28"/>
    <mergeCell ref="BC28:BP28"/>
    <mergeCell ref="AH25:BA25"/>
    <mergeCell ref="BC25:BP25"/>
    <mergeCell ref="AB29:AG29"/>
    <mergeCell ref="AH29:BA29"/>
    <mergeCell ref="BC29:BP29"/>
    <mergeCell ref="AH81:BA81"/>
    <mergeCell ref="BC81:BP81"/>
    <mergeCell ref="BY81:CN81"/>
    <mergeCell ref="A26:AA26"/>
    <mergeCell ref="AB26:AG26"/>
    <mergeCell ref="AH26:BA26"/>
    <mergeCell ref="BC26:BP26"/>
    <mergeCell ref="BY26:CN26"/>
    <mergeCell ref="A30:AA30"/>
    <mergeCell ref="A28:AA28"/>
    <mergeCell ref="CO29:DD29"/>
    <mergeCell ref="BY53:CN53"/>
    <mergeCell ref="BY60:CN60"/>
    <mergeCell ref="A134:AA134"/>
    <mergeCell ref="AB134:AG134"/>
    <mergeCell ref="AH134:BA134"/>
    <mergeCell ref="BC134:BP134"/>
    <mergeCell ref="BY134:CN134"/>
    <mergeCell ref="CO134:DD134"/>
    <mergeCell ref="A81:AA81"/>
    <mergeCell ref="BY148:CN148"/>
    <mergeCell ref="CO148:DD148"/>
    <mergeCell ref="BC148:BP148"/>
    <mergeCell ref="A149:AA149"/>
    <mergeCell ref="AB149:AG149"/>
    <mergeCell ref="AH149:BA149"/>
    <mergeCell ref="BC149:BP149"/>
    <mergeCell ref="BY149:CN149"/>
    <mergeCell ref="CO149:DD149"/>
    <mergeCell ref="A102:AA102"/>
    <mergeCell ref="AB102:AG102"/>
    <mergeCell ref="AH102:BA102"/>
    <mergeCell ref="BC102:BP102"/>
    <mergeCell ref="BY102:CN102"/>
    <mergeCell ref="CO102:DD102"/>
    <mergeCell ref="A107:AA107"/>
    <mergeCell ref="AB107:AG107"/>
    <mergeCell ref="AH107:BA107"/>
    <mergeCell ref="BC107:BP107"/>
    <mergeCell ref="BY107:CN107"/>
    <mergeCell ref="CO107:DD107"/>
    <mergeCell ref="A128:AA128"/>
    <mergeCell ref="AB128:AG128"/>
    <mergeCell ref="AH128:BA128"/>
    <mergeCell ref="BC128:BP128"/>
    <mergeCell ref="BY128:CN128"/>
    <mergeCell ref="CO128:DD128"/>
    <mergeCell ref="A129:AA129"/>
    <mergeCell ref="AB129:AG129"/>
    <mergeCell ref="AH129:BA129"/>
    <mergeCell ref="BC129:BP129"/>
    <mergeCell ref="BY129:CN129"/>
    <mergeCell ref="CO129:DD129"/>
    <mergeCell ref="A130:AA130"/>
    <mergeCell ref="AB130:AG130"/>
    <mergeCell ref="AH130:BA130"/>
    <mergeCell ref="BC130:BP130"/>
    <mergeCell ref="BY130:CN130"/>
    <mergeCell ref="CO130:DD130"/>
    <mergeCell ref="A131:AA131"/>
    <mergeCell ref="AB131:AG131"/>
    <mergeCell ref="AH131:BA131"/>
    <mergeCell ref="BC131:BP131"/>
    <mergeCell ref="BY131:CN131"/>
    <mergeCell ref="CO131:DD131"/>
    <mergeCell ref="A141:AA141"/>
    <mergeCell ref="AB141:AG141"/>
    <mergeCell ref="AH141:BA141"/>
    <mergeCell ref="BC141:BP141"/>
    <mergeCell ref="BY141:CN141"/>
    <mergeCell ref="CO141:DD141"/>
    <mergeCell ref="A142:AA142"/>
    <mergeCell ref="AB142:AG142"/>
    <mergeCell ref="AH142:BA142"/>
    <mergeCell ref="BC142:BP142"/>
    <mergeCell ref="BY142:CN142"/>
    <mergeCell ref="CO142:DD142"/>
  </mergeCells>
  <printOptions/>
  <pageMargins left="0.7166666666666667" right="0.31496062992125984" top="0.49166666666666664" bottom="0.3937007874015748" header="0.1968503937007874" footer="0.1968503937007874"/>
  <pageSetup horizontalDpi="600" verticalDpi="600" orientation="portrait" paperSize="9" scale="98" r:id="rId1"/>
  <headerFooter alignWithMargins="0">
    <oddHeader xml:space="preserve">&amp;C                          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7"/>
  <sheetViews>
    <sheetView zoomScalePageLayoutView="0" workbookViewId="0" topLeftCell="A1">
      <selection activeCell="G8" sqref="G8"/>
    </sheetView>
  </sheetViews>
  <sheetFormatPr defaultColWidth="0.875" defaultRowHeight="12.75"/>
  <cols>
    <col min="1" max="1" width="29.25390625" style="1" customWidth="1"/>
    <col min="2" max="2" width="6.00390625" style="1" hidden="1" customWidth="1"/>
    <col min="3" max="3" width="3.50390625" style="1" customWidth="1"/>
    <col min="4" max="4" width="19.00390625" style="1" customWidth="1"/>
    <col min="5" max="5" width="18.125" style="1" hidden="1" customWidth="1"/>
    <col min="6" max="6" width="10.875" style="1" customWidth="1"/>
    <col min="7" max="7" width="11.875" style="1" customWidth="1"/>
    <col min="8" max="8" width="11.125" style="1" customWidth="1"/>
    <col min="9" max="108" width="6.00390625" style="1" customWidth="1"/>
    <col min="109" max="16384" width="0.875" style="1" customWidth="1"/>
  </cols>
  <sheetData>
    <row r="1" spans="1:8" ht="13.5">
      <c r="A1" s="102" t="s">
        <v>27</v>
      </c>
      <c r="B1" s="102"/>
      <c r="C1" s="102"/>
      <c r="D1" s="102"/>
      <c r="E1" s="102"/>
      <c r="F1" s="102"/>
      <c r="G1" s="102"/>
      <c r="H1" s="102"/>
    </row>
    <row r="2" spans="1:8" s="3" customFormat="1" ht="13.5">
      <c r="A2" s="11"/>
      <c r="B2" s="11"/>
      <c r="C2" s="11"/>
      <c r="D2" s="12"/>
      <c r="E2" s="12"/>
      <c r="F2" s="13"/>
      <c r="G2" s="13" t="s">
        <v>284</v>
      </c>
      <c r="H2" s="13"/>
    </row>
    <row r="3" spans="1:8" ht="11.25">
      <c r="A3" s="103" t="s">
        <v>141</v>
      </c>
      <c r="B3" s="36"/>
      <c r="C3" s="106" t="s">
        <v>285</v>
      </c>
      <c r="D3" s="106" t="s">
        <v>140</v>
      </c>
      <c r="E3" s="36"/>
      <c r="F3" s="109" t="s">
        <v>286</v>
      </c>
      <c r="G3" s="106" t="s">
        <v>2</v>
      </c>
      <c r="H3" s="112" t="s">
        <v>3</v>
      </c>
    </row>
    <row r="4" spans="1:8" s="7" customFormat="1" ht="11.25">
      <c r="A4" s="104"/>
      <c r="B4" s="36"/>
      <c r="C4" s="107"/>
      <c r="D4" s="107"/>
      <c r="E4" s="14"/>
      <c r="F4" s="110"/>
      <c r="G4" s="107"/>
      <c r="H4" s="113"/>
    </row>
    <row r="5" spans="1:8" ht="11.25">
      <c r="A5" s="105"/>
      <c r="B5" s="36"/>
      <c r="C5" s="108"/>
      <c r="D5" s="108"/>
      <c r="E5" s="36"/>
      <c r="F5" s="111"/>
      <c r="G5" s="108"/>
      <c r="H5" s="114"/>
    </row>
    <row r="6" spans="1:8" ht="12" thickBot="1">
      <c r="A6" s="15">
        <v>1</v>
      </c>
      <c r="B6" s="16"/>
      <c r="C6" s="17">
        <v>2</v>
      </c>
      <c r="D6" s="17">
        <v>3</v>
      </c>
      <c r="E6" s="17"/>
      <c r="F6" s="18" t="s">
        <v>142</v>
      </c>
      <c r="G6" s="18" t="s">
        <v>143</v>
      </c>
      <c r="H6" s="19" t="s">
        <v>144</v>
      </c>
    </row>
    <row r="7" spans="1:8" ht="11.25">
      <c r="A7" s="52" t="s">
        <v>28</v>
      </c>
      <c r="B7" s="20"/>
      <c r="C7" s="21" t="s">
        <v>15</v>
      </c>
      <c r="D7" s="22" t="s">
        <v>6</v>
      </c>
      <c r="E7" s="23"/>
      <c r="F7" s="49">
        <f>F9+F254+F306+F359+F476+F490+F722+F856+F870+F1038+F1113+F1141</f>
        <v>551801763.05</v>
      </c>
      <c r="G7" s="50">
        <f>G9+G254+G306+G359+G476+G490+G722+G856+G870+G1038+G1113+G1135</f>
        <v>365604421.73</v>
      </c>
      <c r="H7" s="51">
        <f>IF(ISNUMBER(F7),F7,0)-IF(ISNUMBER(G7),G7,0)</f>
        <v>186197341.31999993</v>
      </c>
    </row>
    <row r="8" spans="1:8" ht="11.25">
      <c r="A8" s="27" t="s">
        <v>4</v>
      </c>
      <c r="B8" s="20">
        <v>2</v>
      </c>
      <c r="C8" s="28"/>
      <c r="D8" s="29">
        <f>IF(ISBLANK(E8),"",CONCATENATE("000",E8))</f>
      </c>
      <c r="E8" s="30"/>
      <c r="F8" s="24"/>
      <c r="G8" s="25"/>
      <c r="H8" s="26"/>
    </row>
    <row r="9" spans="1:8" ht="24">
      <c r="A9" s="53" t="s">
        <v>445</v>
      </c>
      <c r="B9" s="20"/>
      <c r="C9" s="28"/>
      <c r="D9" s="48" t="s">
        <v>644</v>
      </c>
      <c r="E9" s="30"/>
      <c r="F9" s="49">
        <f>F10+F34+F51+F57</f>
        <v>38715483.77</v>
      </c>
      <c r="G9" s="50">
        <f>G10+G34+G51+G57</f>
        <v>26270982.7</v>
      </c>
      <c r="H9" s="51">
        <f aca="true" t="shared" si="0" ref="H9:H25">F9-G9</f>
        <v>12444501.070000004</v>
      </c>
    </row>
    <row r="10" spans="1:8" ht="71.25">
      <c r="A10" s="27" t="s">
        <v>562</v>
      </c>
      <c r="B10" s="20"/>
      <c r="C10" s="28"/>
      <c r="D10" s="31" t="s">
        <v>643</v>
      </c>
      <c r="E10" s="30"/>
      <c r="F10" s="24">
        <f>F11+F17</f>
        <v>20600320.54</v>
      </c>
      <c r="G10" s="25">
        <f>G11+G17</f>
        <v>14456686.989999998</v>
      </c>
      <c r="H10" s="26">
        <f t="shared" si="0"/>
        <v>6143633.550000001</v>
      </c>
    </row>
    <row r="11" spans="1:8" ht="20.25">
      <c r="A11" s="27" t="s">
        <v>563</v>
      </c>
      <c r="B11" s="20"/>
      <c r="C11" s="28"/>
      <c r="D11" s="31" t="s">
        <v>712</v>
      </c>
      <c r="E11" s="30"/>
      <c r="F11" s="24">
        <f aca="true" t="shared" si="1" ref="F11:G13">F12</f>
        <v>231281.15</v>
      </c>
      <c r="G11" s="25">
        <f t="shared" si="1"/>
        <v>111883.45</v>
      </c>
      <c r="H11" s="26">
        <f t="shared" si="0"/>
        <v>119397.7</v>
      </c>
    </row>
    <row r="12" spans="1:8" ht="40.5">
      <c r="A12" s="27" t="s">
        <v>564</v>
      </c>
      <c r="B12" s="20"/>
      <c r="C12" s="28"/>
      <c r="D12" s="31" t="s">
        <v>713</v>
      </c>
      <c r="E12" s="30"/>
      <c r="F12" s="24">
        <f t="shared" si="1"/>
        <v>231281.15</v>
      </c>
      <c r="G12" s="25">
        <f t="shared" si="1"/>
        <v>111883.45</v>
      </c>
      <c r="H12" s="26">
        <f t="shared" si="0"/>
        <v>119397.7</v>
      </c>
    </row>
    <row r="13" spans="1:8" ht="11.25">
      <c r="A13" s="27" t="s">
        <v>524</v>
      </c>
      <c r="B13" s="20"/>
      <c r="C13" s="28"/>
      <c r="D13" s="31" t="s">
        <v>714</v>
      </c>
      <c r="E13" s="30"/>
      <c r="F13" s="24">
        <f t="shared" si="1"/>
        <v>231281.15</v>
      </c>
      <c r="G13" s="25">
        <f t="shared" si="1"/>
        <v>111883.45</v>
      </c>
      <c r="H13" s="26">
        <f t="shared" si="0"/>
        <v>119397.7</v>
      </c>
    </row>
    <row r="14" spans="1:8" ht="20.25">
      <c r="A14" s="27" t="s">
        <v>429</v>
      </c>
      <c r="B14" s="20"/>
      <c r="C14" s="28"/>
      <c r="D14" s="31" t="s">
        <v>715</v>
      </c>
      <c r="E14" s="30"/>
      <c r="F14" s="24">
        <f>F15+F16</f>
        <v>231281.15</v>
      </c>
      <c r="G14" s="25">
        <f>G15+G16</f>
        <v>111883.45</v>
      </c>
      <c r="H14" s="26">
        <f t="shared" si="0"/>
        <v>119397.7</v>
      </c>
    </row>
    <row r="15" spans="1:8" ht="11.25">
      <c r="A15" s="27" t="s">
        <v>145</v>
      </c>
      <c r="B15" s="20"/>
      <c r="C15" s="28"/>
      <c r="D15" s="31" t="s">
        <v>716</v>
      </c>
      <c r="E15" s="30"/>
      <c r="F15" s="24">
        <f>F210</f>
        <v>177634.86</v>
      </c>
      <c r="G15" s="25">
        <f>G210</f>
        <v>86163.93</v>
      </c>
      <c r="H15" s="26">
        <f t="shared" si="0"/>
        <v>91470.93</v>
      </c>
    </row>
    <row r="16" spans="1:8" ht="20.25">
      <c r="A16" s="27" t="s">
        <v>565</v>
      </c>
      <c r="B16" s="20"/>
      <c r="C16" s="28"/>
      <c r="D16" s="31" t="s">
        <v>717</v>
      </c>
      <c r="E16" s="30"/>
      <c r="F16" s="24">
        <f>F211</f>
        <v>53646.29</v>
      </c>
      <c r="G16" s="25">
        <f>G211</f>
        <v>25719.52</v>
      </c>
      <c r="H16" s="26">
        <f t="shared" si="0"/>
        <v>27926.77</v>
      </c>
    </row>
    <row r="17" spans="1:8" ht="20.25">
      <c r="A17" s="27" t="s">
        <v>566</v>
      </c>
      <c r="B17" s="20"/>
      <c r="C17" s="28"/>
      <c r="D17" s="31" t="s">
        <v>718</v>
      </c>
      <c r="E17" s="30"/>
      <c r="F17" s="24">
        <f>F18+F23</f>
        <v>20369039.39</v>
      </c>
      <c r="G17" s="25">
        <f>G18+G23</f>
        <v>14344803.54</v>
      </c>
      <c r="H17" s="26">
        <f t="shared" si="0"/>
        <v>6024235.8500000015</v>
      </c>
    </row>
    <row r="18" spans="1:8" ht="40.5">
      <c r="A18" s="27" t="s">
        <v>567</v>
      </c>
      <c r="B18" s="20"/>
      <c r="C18" s="28"/>
      <c r="D18" s="31" t="s">
        <v>719</v>
      </c>
      <c r="E18" s="30"/>
      <c r="F18" s="24">
        <f>F19</f>
        <v>20093849.5</v>
      </c>
      <c r="G18" s="25">
        <f>G19</f>
        <v>14127853.25</v>
      </c>
      <c r="H18" s="26">
        <f t="shared" si="0"/>
        <v>5965996.25</v>
      </c>
    </row>
    <row r="19" spans="1:8" ht="11.25">
      <c r="A19" s="27" t="s">
        <v>524</v>
      </c>
      <c r="B19" s="20"/>
      <c r="C19" s="28"/>
      <c r="D19" s="31" t="s">
        <v>720</v>
      </c>
      <c r="E19" s="30"/>
      <c r="F19" s="24">
        <f>F20</f>
        <v>20093849.5</v>
      </c>
      <c r="G19" s="25">
        <f>G20</f>
        <v>14127853.25</v>
      </c>
      <c r="H19" s="26">
        <f t="shared" si="0"/>
        <v>5965996.25</v>
      </c>
    </row>
    <row r="20" spans="1:8" ht="20.25">
      <c r="A20" s="27" t="s">
        <v>429</v>
      </c>
      <c r="B20" s="20"/>
      <c r="C20" s="28"/>
      <c r="D20" s="31" t="s">
        <v>721</v>
      </c>
      <c r="E20" s="30"/>
      <c r="F20" s="24">
        <f>F21+F22</f>
        <v>20093849.5</v>
      </c>
      <c r="G20" s="25">
        <f>G21+G22</f>
        <v>14127853.25</v>
      </c>
      <c r="H20" s="26">
        <f t="shared" si="0"/>
        <v>5965996.25</v>
      </c>
    </row>
    <row r="21" spans="1:8" ht="11.25">
      <c r="A21" s="27" t="s">
        <v>145</v>
      </c>
      <c r="B21" s="20"/>
      <c r="C21" s="28"/>
      <c r="D21" s="31" t="s">
        <v>722</v>
      </c>
      <c r="E21" s="30"/>
      <c r="F21" s="24">
        <f>F78+F86+F117+F164+F216</f>
        <v>15433060.75</v>
      </c>
      <c r="G21" s="25">
        <f>G78+G86+G117+G164+G216</f>
        <v>10863074.59</v>
      </c>
      <c r="H21" s="26">
        <f t="shared" si="0"/>
        <v>4569986.16</v>
      </c>
    </row>
    <row r="22" spans="1:8" ht="20.25">
      <c r="A22" s="27" t="s">
        <v>565</v>
      </c>
      <c r="B22" s="20"/>
      <c r="C22" s="28"/>
      <c r="D22" s="31" t="s">
        <v>723</v>
      </c>
      <c r="E22" s="30"/>
      <c r="F22" s="24">
        <f>F79+F118+F165+F217+F87</f>
        <v>4660788.75</v>
      </c>
      <c r="G22" s="25">
        <f>G79+G87+G118+G165+G217</f>
        <v>3264778.66</v>
      </c>
      <c r="H22" s="26">
        <f t="shared" si="0"/>
        <v>1396010.0899999999</v>
      </c>
    </row>
    <row r="23" spans="1:8" ht="40.5">
      <c r="A23" s="27" t="s">
        <v>568</v>
      </c>
      <c r="B23" s="20"/>
      <c r="C23" s="28"/>
      <c r="D23" s="31" t="s">
        <v>724</v>
      </c>
      <c r="E23" s="30"/>
      <c r="F23" s="24">
        <f>F24</f>
        <v>275189.89</v>
      </c>
      <c r="G23" s="25">
        <f>G24</f>
        <v>216950.29</v>
      </c>
      <c r="H23" s="26">
        <f t="shared" si="0"/>
        <v>58239.600000000006</v>
      </c>
    </row>
    <row r="24" spans="1:8" ht="11.25">
      <c r="A24" s="27" t="s">
        <v>524</v>
      </c>
      <c r="B24" s="20"/>
      <c r="C24" s="28"/>
      <c r="D24" s="31" t="s">
        <v>725</v>
      </c>
      <c r="E24" s="30"/>
      <c r="F24" s="24">
        <f>F25+F29+F32</f>
        <v>275189.89</v>
      </c>
      <c r="G24" s="25">
        <f>G25+G29+G32</f>
        <v>216950.29</v>
      </c>
      <c r="H24" s="26">
        <f t="shared" si="0"/>
        <v>58239.600000000006</v>
      </c>
    </row>
    <row r="25" spans="1:8" ht="20.25">
      <c r="A25" s="27" t="s">
        <v>429</v>
      </c>
      <c r="B25" s="20"/>
      <c r="C25" s="28"/>
      <c r="D25" s="31" t="s">
        <v>726</v>
      </c>
      <c r="E25" s="30"/>
      <c r="F25" s="24">
        <f>F26+F27+F28</f>
        <v>131542</v>
      </c>
      <c r="G25" s="25">
        <f>G26+G27+G28</f>
        <v>119963</v>
      </c>
      <c r="H25" s="26">
        <f t="shared" si="0"/>
        <v>11579</v>
      </c>
    </row>
    <row r="26" spans="1:8" ht="11.25">
      <c r="A26" s="27" t="s">
        <v>145</v>
      </c>
      <c r="B26" s="20"/>
      <c r="C26" s="28"/>
      <c r="D26" s="31" t="s">
        <v>727</v>
      </c>
      <c r="E26" s="30"/>
      <c r="F26" s="24">
        <f>F122+F169+F221</f>
        <v>86000</v>
      </c>
      <c r="G26" s="25">
        <f>G122+G169+G221</f>
        <v>86000</v>
      </c>
      <c r="H26" s="26">
        <f>F26-G26</f>
        <v>0</v>
      </c>
    </row>
    <row r="27" spans="1:8" ht="11.25">
      <c r="A27" s="27" t="s">
        <v>160</v>
      </c>
      <c r="B27" s="20"/>
      <c r="C27" s="28"/>
      <c r="D27" s="31" t="s">
        <v>728</v>
      </c>
      <c r="E27" s="30"/>
      <c r="F27" s="24">
        <f>F91+F123+F170+F222</f>
        <v>19570</v>
      </c>
      <c r="G27" s="25">
        <f>G91+G123+G170+G222</f>
        <v>7991</v>
      </c>
      <c r="H27" s="26">
        <f>F27-G27</f>
        <v>11579</v>
      </c>
    </row>
    <row r="28" spans="1:8" ht="20.25">
      <c r="A28" s="27" t="s">
        <v>565</v>
      </c>
      <c r="B28" s="20"/>
      <c r="C28" s="28"/>
      <c r="D28" s="31" t="s">
        <v>729</v>
      </c>
      <c r="E28" s="30"/>
      <c r="F28" s="24">
        <f>F124+F171+F223</f>
        <v>25972</v>
      </c>
      <c r="G28" s="25">
        <f>G124+G171+G223</f>
        <v>25972</v>
      </c>
      <c r="H28" s="26">
        <f>F28-G28</f>
        <v>0</v>
      </c>
    </row>
    <row r="29" spans="1:8" ht="11.25">
      <c r="A29" s="27" t="s">
        <v>430</v>
      </c>
      <c r="B29" s="20"/>
      <c r="C29" s="28"/>
      <c r="D29" s="31" t="s">
        <v>730</v>
      </c>
      <c r="E29" s="30"/>
      <c r="F29" s="24">
        <f>F30+F31</f>
        <v>50710.2</v>
      </c>
      <c r="G29" s="25">
        <f>G30+G31</f>
        <v>4049.6000000000004</v>
      </c>
      <c r="H29" s="26">
        <f aca="true" t="shared" si="2" ref="H29:H44">F29-G29</f>
        <v>46660.6</v>
      </c>
    </row>
    <row r="30" spans="1:8" ht="11.25">
      <c r="A30" s="27" t="s">
        <v>164</v>
      </c>
      <c r="B30" s="20"/>
      <c r="C30" s="28"/>
      <c r="D30" s="31" t="s">
        <v>731</v>
      </c>
      <c r="E30" s="30"/>
      <c r="F30" s="24">
        <f>F93+F126+F173+F225</f>
        <v>18132.1</v>
      </c>
      <c r="G30" s="25">
        <f>G126+G173+G225+G93</f>
        <v>4049.6000000000004</v>
      </c>
      <c r="H30" s="26">
        <f t="shared" si="2"/>
        <v>14082.499999999998</v>
      </c>
    </row>
    <row r="31" spans="1:8" ht="11.25">
      <c r="A31" s="27" t="s">
        <v>328</v>
      </c>
      <c r="B31" s="20"/>
      <c r="C31" s="28"/>
      <c r="D31" s="31" t="s">
        <v>732</v>
      </c>
      <c r="E31" s="30"/>
      <c r="F31" s="24">
        <f>F94+F127+F174</f>
        <v>32578.1</v>
      </c>
      <c r="G31" s="25">
        <f>G94+G127+G174</f>
        <v>0</v>
      </c>
      <c r="H31" s="26">
        <f t="shared" si="2"/>
        <v>32578.1</v>
      </c>
    </row>
    <row r="32" spans="1:8" ht="11.25">
      <c r="A32" s="27" t="s">
        <v>437</v>
      </c>
      <c r="B32" s="20"/>
      <c r="C32" s="28"/>
      <c r="D32" s="31" t="s">
        <v>733</v>
      </c>
      <c r="E32" s="30"/>
      <c r="F32" s="24">
        <f>F33</f>
        <v>92937.69</v>
      </c>
      <c r="G32" s="25">
        <f>G33</f>
        <v>92937.69</v>
      </c>
      <c r="H32" s="26">
        <f t="shared" si="2"/>
        <v>0</v>
      </c>
    </row>
    <row r="33" spans="1:8" ht="20.25">
      <c r="A33" s="27" t="s">
        <v>230</v>
      </c>
      <c r="B33" s="20"/>
      <c r="C33" s="28"/>
      <c r="D33" s="31" t="s">
        <v>734</v>
      </c>
      <c r="E33" s="30"/>
      <c r="F33" s="24">
        <f>F176+F227</f>
        <v>92937.69</v>
      </c>
      <c r="G33" s="25">
        <f>G176+G227</f>
        <v>92937.69</v>
      </c>
      <c r="H33" s="26">
        <f t="shared" si="2"/>
        <v>0</v>
      </c>
    </row>
    <row r="34" spans="1:8" ht="20.25">
      <c r="A34" s="27" t="s">
        <v>569</v>
      </c>
      <c r="B34" s="20"/>
      <c r="C34" s="28"/>
      <c r="D34" s="31" t="s">
        <v>735</v>
      </c>
      <c r="E34" s="30"/>
      <c r="F34" s="24">
        <f>F35</f>
        <v>16032377.440000001</v>
      </c>
      <c r="G34" s="25">
        <f>G35</f>
        <v>9966527.44</v>
      </c>
      <c r="H34" s="26">
        <f t="shared" si="2"/>
        <v>6065850.000000002</v>
      </c>
    </row>
    <row r="35" spans="1:8" ht="20.25">
      <c r="A35" s="27" t="s">
        <v>570</v>
      </c>
      <c r="B35" s="20"/>
      <c r="C35" s="28"/>
      <c r="D35" s="31" t="s">
        <v>736</v>
      </c>
      <c r="E35" s="30"/>
      <c r="F35" s="24">
        <f>F36+F40</f>
        <v>16032377.440000001</v>
      </c>
      <c r="G35" s="25">
        <f>G36+G40</f>
        <v>9966527.44</v>
      </c>
      <c r="H35" s="26">
        <f t="shared" si="2"/>
        <v>6065850.000000002</v>
      </c>
    </row>
    <row r="36" spans="1:8" ht="40.5">
      <c r="A36" s="27" t="s">
        <v>571</v>
      </c>
      <c r="B36" s="20"/>
      <c r="C36" s="28"/>
      <c r="D36" s="31" t="s">
        <v>737</v>
      </c>
      <c r="E36" s="30"/>
      <c r="F36" s="24">
        <f aca="true" t="shared" si="3" ref="F36:G38">F37</f>
        <v>6853853.78</v>
      </c>
      <c r="G36" s="25">
        <f t="shared" si="3"/>
        <v>5892571.75</v>
      </c>
      <c r="H36" s="26">
        <f t="shared" si="2"/>
        <v>961282.0300000003</v>
      </c>
    </row>
    <row r="37" spans="1:8" ht="11.25">
      <c r="A37" s="27" t="s">
        <v>524</v>
      </c>
      <c r="B37" s="20"/>
      <c r="C37" s="28"/>
      <c r="D37" s="31" t="s">
        <v>738</v>
      </c>
      <c r="E37" s="30"/>
      <c r="F37" s="24">
        <f t="shared" si="3"/>
        <v>6853853.78</v>
      </c>
      <c r="G37" s="25">
        <f t="shared" si="3"/>
        <v>5892571.75</v>
      </c>
      <c r="H37" s="26">
        <f t="shared" si="2"/>
        <v>961282.0300000003</v>
      </c>
    </row>
    <row r="38" spans="1:8" ht="11.25">
      <c r="A38" s="27" t="s">
        <v>430</v>
      </c>
      <c r="B38" s="20"/>
      <c r="C38" s="28"/>
      <c r="D38" s="31" t="s">
        <v>739</v>
      </c>
      <c r="E38" s="30"/>
      <c r="F38" s="24">
        <f t="shared" si="3"/>
        <v>6853853.78</v>
      </c>
      <c r="G38" s="25">
        <f t="shared" si="3"/>
        <v>5892571.75</v>
      </c>
      <c r="H38" s="26">
        <f t="shared" si="2"/>
        <v>961282.0300000003</v>
      </c>
    </row>
    <row r="39" spans="1:8" ht="20.25">
      <c r="A39" s="27" t="s">
        <v>463</v>
      </c>
      <c r="B39" s="20"/>
      <c r="C39" s="28"/>
      <c r="D39" s="31" t="s">
        <v>740</v>
      </c>
      <c r="E39" s="30"/>
      <c r="F39" s="24">
        <f>F233</f>
        <v>6853853.78</v>
      </c>
      <c r="G39" s="25">
        <f>G233</f>
        <v>5892571.75</v>
      </c>
      <c r="H39" s="26">
        <f t="shared" si="2"/>
        <v>961282.0300000003</v>
      </c>
    </row>
    <row r="40" spans="1:8" ht="40.5">
      <c r="A40" s="27" t="s">
        <v>572</v>
      </c>
      <c r="B40" s="20"/>
      <c r="C40" s="28"/>
      <c r="D40" s="31" t="s">
        <v>741</v>
      </c>
      <c r="E40" s="30"/>
      <c r="F40" s="24">
        <f>F41+F48</f>
        <v>9178523.66</v>
      </c>
      <c r="G40" s="25">
        <f>G41+G48</f>
        <v>4073955.69</v>
      </c>
      <c r="H40" s="26">
        <f t="shared" si="2"/>
        <v>5104567.970000001</v>
      </c>
    </row>
    <row r="41" spans="1:8" ht="11.25">
      <c r="A41" s="27" t="s">
        <v>524</v>
      </c>
      <c r="B41" s="20"/>
      <c r="C41" s="28"/>
      <c r="D41" s="31" t="s">
        <v>742</v>
      </c>
      <c r="E41" s="30"/>
      <c r="F41" s="24">
        <f>F42+F47</f>
        <v>7485198.62</v>
      </c>
      <c r="G41" s="25">
        <f>G42+G47</f>
        <v>3246832.44</v>
      </c>
      <c r="H41" s="26">
        <f t="shared" si="2"/>
        <v>4238366.18</v>
      </c>
    </row>
    <row r="42" spans="1:8" ht="11.25">
      <c r="A42" s="27" t="s">
        <v>430</v>
      </c>
      <c r="B42" s="20"/>
      <c r="C42" s="28"/>
      <c r="D42" s="31" t="s">
        <v>743</v>
      </c>
      <c r="E42" s="30"/>
      <c r="F42" s="24">
        <f>F43+F44+F45+F46</f>
        <v>7430073.62</v>
      </c>
      <c r="G42" s="25">
        <f>G43+G44+G45+G46</f>
        <v>3246832.44</v>
      </c>
      <c r="H42" s="26">
        <f t="shared" si="2"/>
        <v>4183241.18</v>
      </c>
    </row>
    <row r="43" spans="1:8" ht="11.25">
      <c r="A43" s="27" t="s">
        <v>150</v>
      </c>
      <c r="B43" s="20"/>
      <c r="C43" s="28"/>
      <c r="D43" s="31" t="s">
        <v>744</v>
      </c>
      <c r="E43" s="30"/>
      <c r="F43" s="24">
        <f>F100+F133+F182+F237</f>
        <v>674328.4199999999</v>
      </c>
      <c r="G43" s="25">
        <f>G100+G133+G182+G237</f>
        <v>416978.37</v>
      </c>
      <c r="H43" s="26">
        <f t="shared" si="2"/>
        <v>257350.04999999993</v>
      </c>
    </row>
    <row r="44" spans="1:8" ht="11.25">
      <c r="A44" s="27" t="s">
        <v>166</v>
      </c>
      <c r="B44" s="20"/>
      <c r="C44" s="28"/>
      <c r="D44" s="31" t="s">
        <v>745</v>
      </c>
      <c r="E44" s="30"/>
      <c r="F44" s="24">
        <f>F134+F183+F238</f>
        <v>978718.21</v>
      </c>
      <c r="G44" s="25">
        <f>G134+G183+G238</f>
        <v>569151.74</v>
      </c>
      <c r="H44" s="26">
        <f t="shared" si="2"/>
        <v>409566.47</v>
      </c>
    </row>
    <row r="45" spans="1:8" ht="20.25">
      <c r="A45" s="27" t="s">
        <v>463</v>
      </c>
      <c r="B45" s="20"/>
      <c r="C45" s="28"/>
      <c r="D45" s="31" t="s">
        <v>746</v>
      </c>
      <c r="E45" s="30"/>
      <c r="F45" s="24">
        <f>F101+F135+F184+F239</f>
        <v>3387474.9000000004</v>
      </c>
      <c r="G45" s="25">
        <f>G101+G135+G184+G239</f>
        <v>1161445.49</v>
      </c>
      <c r="H45" s="26">
        <f>F45-G46</f>
        <v>2288218.0600000005</v>
      </c>
    </row>
    <row r="46" spans="1:8" ht="11.25">
      <c r="A46" s="27" t="s">
        <v>328</v>
      </c>
      <c r="B46" s="20"/>
      <c r="C46" s="28"/>
      <c r="D46" s="31" t="s">
        <v>747</v>
      </c>
      <c r="E46" s="30"/>
      <c r="F46" s="24">
        <f>F102+F136+F185+F240+F157</f>
        <v>2389552.09</v>
      </c>
      <c r="G46" s="25">
        <f>G102+G136+G185+G240+G157</f>
        <v>1099256.8399999999</v>
      </c>
      <c r="H46" s="26">
        <f aca="true" t="shared" si="4" ref="H46:H74">F46-G46</f>
        <v>1290295.25</v>
      </c>
    </row>
    <row r="47" spans="1:8" ht="11.25">
      <c r="A47" s="27" t="s">
        <v>154</v>
      </c>
      <c r="B47" s="20"/>
      <c r="C47" s="28"/>
      <c r="D47" s="31" t="s">
        <v>748</v>
      </c>
      <c r="E47" s="30"/>
      <c r="F47" s="24">
        <f>F241</f>
        <v>55125</v>
      </c>
      <c r="G47" s="25">
        <f>G241</f>
        <v>0</v>
      </c>
      <c r="H47" s="26">
        <f t="shared" si="4"/>
        <v>55125</v>
      </c>
    </row>
    <row r="48" spans="1:8" ht="11.25">
      <c r="A48" s="27" t="s">
        <v>431</v>
      </c>
      <c r="B48" s="20"/>
      <c r="C48" s="28"/>
      <c r="D48" s="31" t="s">
        <v>749</v>
      </c>
      <c r="E48" s="30"/>
      <c r="F48" s="24">
        <f>F49+F50</f>
        <v>1693325.0399999998</v>
      </c>
      <c r="G48" s="25">
        <f>G49+G50</f>
        <v>827123.25</v>
      </c>
      <c r="H48" s="26">
        <f t="shared" si="4"/>
        <v>866201.7899999998</v>
      </c>
    </row>
    <row r="49" spans="1:8" ht="20.25">
      <c r="A49" s="27" t="s">
        <v>156</v>
      </c>
      <c r="B49" s="20"/>
      <c r="C49" s="28"/>
      <c r="D49" s="31" t="s">
        <v>750</v>
      </c>
      <c r="E49" s="30"/>
      <c r="F49" s="24">
        <f>F104+F138+F187+F243</f>
        <v>191888</v>
      </c>
      <c r="G49" s="25">
        <f>G104+G138+G187+G243</f>
        <v>39221</v>
      </c>
      <c r="H49" s="26">
        <f t="shared" si="4"/>
        <v>152667</v>
      </c>
    </row>
    <row r="50" spans="1:8" ht="20.25">
      <c r="A50" s="27" t="s">
        <v>157</v>
      </c>
      <c r="B50" s="20"/>
      <c r="C50" s="28"/>
      <c r="D50" s="31" t="s">
        <v>751</v>
      </c>
      <c r="E50" s="30"/>
      <c r="F50" s="24">
        <f>F105+F139+F188+F244</f>
        <v>1501437.0399999998</v>
      </c>
      <c r="G50" s="25">
        <f>G105+G139+G188+G244</f>
        <v>787902.25</v>
      </c>
      <c r="H50" s="26">
        <f t="shared" si="4"/>
        <v>713534.7899999998</v>
      </c>
    </row>
    <row r="51" spans="1:8" ht="20.25">
      <c r="A51" s="27" t="s">
        <v>573</v>
      </c>
      <c r="B51" s="20"/>
      <c r="C51" s="28"/>
      <c r="D51" s="31" t="s">
        <v>752</v>
      </c>
      <c r="E51" s="30"/>
      <c r="F51" s="24">
        <f aca="true" t="shared" si="5" ref="F51:G55">F52</f>
        <v>75187.13</v>
      </c>
      <c r="G51" s="25">
        <f t="shared" si="5"/>
        <v>0</v>
      </c>
      <c r="H51" s="26">
        <f t="shared" si="4"/>
        <v>75187.13</v>
      </c>
    </row>
    <row r="52" spans="1:8" ht="30">
      <c r="A52" s="27" t="s">
        <v>574</v>
      </c>
      <c r="B52" s="20"/>
      <c r="C52" s="28"/>
      <c r="D52" s="31" t="s">
        <v>753</v>
      </c>
      <c r="E52" s="30"/>
      <c r="F52" s="24">
        <f t="shared" si="5"/>
        <v>75187.13</v>
      </c>
      <c r="G52" s="25">
        <f t="shared" si="5"/>
        <v>0</v>
      </c>
      <c r="H52" s="26">
        <f t="shared" si="4"/>
        <v>75187.13</v>
      </c>
    </row>
    <row r="53" spans="1:8" ht="40.5">
      <c r="A53" s="27" t="s">
        <v>575</v>
      </c>
      <c r="B53" s="20"/>
      <c r="C53" s="28"/>
      <c r="D53" s="31" t="s">
        <v>754</v>
      </c>
      <c r="E53" s="30"/>
      <c r="F53" s="24">
        <f t="shared" si="5"/>
        <v>75187.13</v>
      </c>
      <c r="G53" s="25">
        <f t="shared" si="5"/>
        <v>0</v>
      </c>
      <c r="H53" s="26">
        <f t="shared" si="4"/>
        <v>75187.13</v>
      </c>
    </row>
    <row r="54" spans="1:8" ht="11.25">
      <c r="A54" s="27" t="s">
        <v>524</v>
      </c>
      <c r="B54" s="20"/>
      <c r="C54" s="28"/>
      <c r="D54" s="31" t="s">
        <v>755</v>
      </c>
      <c r="E54" s="30"/>
      <c r="F54" s="24">
        <f t="shared" si="5"/>
        <v>75187.13</v>
      </c>
      <c r="G54" s="25">
        <f t="shared" si="5"/>
        <v>0</v>
      </c>
      <c r="H54" s="26">
        <f t="shared" si="4"/>
        <v>75187.13</v>
      </c>
    </row>
    <row r="55" spans="1:8" ht="11.25">
      <c r="A55" s="27" t="s">
        <v>437</v>
      </c>
      <c r="B55" s="20"/>
      <c r="C55" s="28"/>
      <c r="D55" s="31" t="s">
        <v>756</v>
      </c>
      <c r="E55" s="30"/>
      <c r="F55" s="24">
        <f t="shared" si="5"/>
        <v>75187.13</v>
      </c>
      <c r="G55" s="25">
        <f t="shared" si="5"/>
        <v>0</v>
      </c>
      <c r="H55" s="26">
        <f t="shared" si="4"/>
        <v>75187.13</v>
      </c>
    </row>
    <row r="56" spans="1:8" ht="20.25">
      <c r="A56" s="27" t="s">
        <v>230</v>
      </c>
      <c r="B56" s="20"/>
      <c r="C56" s="28"/>
      <c r="D56" s="31" t="s">
        <v>757</v>
      </c>
      <c r="E56" s="30"/>
      <c r="F56" s="24">
        <f>F145</f>
        <v>75187.13</v>
      </c>
      <c r="G56" s="25">
        <f>G145</f>
        <v>0</v>
      </c>
      <c r="H56" s="26">
        <f t="shared" si="4"/>
        <v>75187.13</v>
      </c>
    </row>
    <row r="57" spans="1:8" ht="11.25">
      <c r="A57" s="27" t="s">
        <v>576</v>
      </c>
      <c r="B57" s="20"/>
      <c r="C57" s="28"/>
      <c r="D57" s="31" t="s">
        <v>758</v>
      </c>
      <c r="E57" s="30"/>
      <c r="F57" s="24">
        <f>F58+F62+F66+F69</f>
        <v>2007598.66</v>
      </c>
      <c r="G57" s="25">
        <f>G58+G62+G66+G69</f>
        <v>1847768.27</v>
      </c>
      <c r="H57" s="26">
        <f t="shared" si="4"/>
        <v>159830.3899999999</v>
      </c>
    </row>
    <row r="58" spans="1:8" ht="11.25">
      <c r="A58" s="27" t="s">
        <v>577</v>
      </c>
      <c r="B58" s="20"/>
      <c r="C58" s="28"/>
      <c r="D58" s="31" t="s">
        <v>759</v>
      </c>
      <c r="E58" s="30"/>
      <c r="F58" s="24">
        <f aca="true" t="shared" si="6" ref="F58:G60">F59</f>
        <v>100000</v>
      </c>
      <c r="G58" s="25">
        <f t="shared" si="6"/>
        <v>0</v>
      </c>
      <c r="H58" s="26">
        <f t="shared" si="4"/>
        <v>100000</v>
      </c>
    </row>
    <row r="59" spans="1:8" ht="111.75">
      <c r="A59" s="27" t="s">
        <v>578</v>
      </c>
      <c r="B59" s="20"/>
      <c r="C59" s="28"/>
      <c r="D59" s="31" t="s">
        <v>760</v>
      </c>
      <c r="E59" s="30"/>
      <c r="F59" s="24">
        <f t="shared" si="6"/>
        <v>100000</v>
      </c>
      <c r="G59" s="25">
        <f t="shared" si="6"/>
        <v>0</v>
      </c>
      <c r="H59" s="26">
        <f t="shared" si="4"/>
        <v>100000</v>
      </c>
    </row>
    <row r="60" spans="1:8" ht="11.25">
      <c r="A60" s="27" t="s">
        <v>428</v>
      </c>
      <c r="B60" s="20"/>
      <c r="C60" s="28"/>
      <c r="D60" s="31" t="s">
        <v>761</v>
      </c>
      <c r="E60" s="30"/>
      <c r="F60" s="24">
        <f t="shared" si="6"/>
        <v>100000</v>
      </c>
      <c r="G60" s="25">
        <f t="shared" si="6"/>
        <v>0</v>
      </c>
      <c r="H60" s="26">
        <f t="shared" si="4"/>
        <v>100000</v>
      </c>
    </row>
    <row r="61" spans="1:8" ht="11.25">
      <c r="A61" s="27" t="s">
        <v>154</v>
      </c>
      <c r="B61" s="20"/>
      <c r="C61" s="28"/>
      <c r="D61" s="31" t="s">
        <v>762</v>
      </c>
      <c r="E61" s="30"/>
      <c r="F61" s="24">
        <f>F249</f>
        <v>100000</v>
      </c>
      <c r="G61" s="25">
        <f>G249</f>
        <v>0</v>
      </c>
      <c r="H61" s="26">
        <f t="shared" si="4"/>
        <v>100000</v>
      </c>
    </row>
    <row r="62" spans="1:8" ht="20.25">
      <c r="A62" s="27" t="s">
        <v>579</v>
      </c>
      <c r="B62" s="20"/>
      <c r="C62" s="28"/>
      <c r="D62" s="31" t="s">
        <v>763</v>
      </c>
      <c r="E62" s="30"/>
      <c r="F62" s="24">
        <f aca="true" t="shared" si="7" ref="F62:G64">F63</f>
        <v>94235.9</v>
      </c>
      <c r="G62" s="25">
        <f t="shared" si="7"/>
        <v>84405.51</v>
      </c>
      <c r="H62" s="26">
        <f t="shared" si="4"/>
        <v>9830.39</v>
      </c>
    </row>
    <row r="63" spans="1:8" ht="20.25">
      <c r="A63" s="27" t="s">
        <v>580</v>
      </c>
      <c r="B63" s="20"/>
      <c r="C63" s="28"/>
      <c r="D63" s="31" t="s">
        <v>764</v>
      </c>
      <c r="E63" s="30"/>
      <c r="F63" s="24">
        <f t="shared" si="7"/>
        <v>94235.9</v>
      </c>
      <c r="G63" s="25">
        <f t="shared" si="7"/>
        <v>84405.51</v>
      </c>
      <c r="H63" s="26">
        <f t="shared" si="4"/>
        <v>9830.39</v>
      </c>
    </row>
    <row r="64" spans="1:8" ht="11.25">
      <c r="A64" s="27" t="s">
        <v>428</v>
      </c>
      <c r="B64" s="20"/>
      <c r="C64" s="28"/>
      <c r="D64" s="31" t="s">
        <v>765</v>
      </c>
      <c r="E64" s="30"/>
      <c r="F64" s="24">
        <f t="shared" si="7"/>
        <v>94235.9</v>
      </c>
      <c r="G64" s="25">
        <f t="shared" si="7"/>
        <v>84405.51</v>
      </c>
      <c r="H64" s="26">
        <f t="shared" si="4"/>
        <v>9830.39</v>
      </c>
    </row>
    <row r="65" spans="1:8" ht="11.25">
      <c r="A65" s="27" t="s">
        <v>154</v>
      </c>
      <c r="B65" s="20"/>
      <c r="C65" s="28"/>
      <c r="D65" s="31" t="s">
        <v>766</v>
      </c>
      <c r="E65" s="30"/>
      <c r="F65" s="24">
        <f>F110+F150+F253+F193</f>
        <v>94235.9</v>
      </c>
      <c r="G65" s="25">
        <f>G110+G150+G193+G253</f>
        <v>84405.51</v>
      </c>
      <c r="H65" s="26">
        <f t="shared" si="4"/>
        <v>9830.39</v>
      </c>
    </row>
    <row r="66" spans="1:8" ht="11.25">
      <c r="A66" s="27" t="s">
        <v>581</v>
      </c>
      <c r="B66" s="20"/>
      <c r="C66" s="28"/>
      <c r="D66" s="31" t="s">
        <v>767</v>
      </c>
      <c r="E66" s="30"/>
      <c r="F66" s="24">
        <f>F67</f>
        <v>50000</v>
      </c>
      <c r="G66" s="25">
        <f>G67</f>
        <v>0</v>
      </c>
      <c r="H66" s="26">
        <f t="shared" si="4"/>
        <v>50000</v>
      </c>
    </row>
    <row r="67" spans="1:8" ht="11.25">
      <c r="A67" s="27" t="s">
        <v>428</v>
      </c>
      <c r="B67" s="20"/>
      <c r="C67" s="28"/>
      <c r="D67" s="31" t="s">
        <v>768</v>
      </c>
      <c r="E67" s="30"/>
      <c r="F67" s="24">
        <f>F68</f>
        <v>50000</v>
      </c>
      <c r="G67" s="25">
        <f>G68</f>
        <v>0</v>
      </c>
      <c r="H67" s="26">
        <f t="shared" si="4"/>
        <v>50000</v>
      </c>
    </row>
    <row r="68" spans="1:8" ht="11.25">
      <c r="A68" s="27" t="s">
        <v>154</v>
      </c>
      <c r="B68" s="20"/>
      <c r="C68" s="28"/>
      <c r="D68" s="31" t="s">
        <v>769</v>
      </c>
      <c r="E68" s="30"/>
      <c r="F68" s="24">
        <f>F203</f>
        <v>50000</v>
      </c>
      <c r="G68" s="25">
        <f>G203</f>
        <v>0</v>
      </c>
      <c r="H68" s="26">
        <f t="shared" si="4"/>
        <v>50000</v>
      </c>
    </row>
    <row r="69" spans="1:8" ht="11.25">
      <c r="A69" s="27" t="s">
        <v>582</v>
      </c>
      <c r="B69" s="20"/>
      <c r="C69" s="28"/>
      <c r="D69" s="31" t="s">
        <v>770</v>
      </c>
      <c r="E69" s="30"/>
      <c r="F69" s="24">
        <f>F70</f>
        <v>1763362.76</v>
      </c>
      <c r="G69" s="25">
        <f>G70</f>
        <v>1763362.76</v>
      </c>
      <c r="H69" s="26">
        <f t="shared" si="4"/>
        <v>0</v>
      </c>
    </row>
    <row r="70" spans="1:8" ht="11.25">
      <c r="A70" s="27" t="s">
        <v>428</v>
      </c>
      <c r="B70" s="20"/>
      <c r="C70" s="28"/>
      <c r="D70" s="31" t="s">
        <v>771</v>
      </c>
      <c r="E70" s="30"/>
      <c r="F70" s="24">
        <f>F71</f>
        <v>1763362.76</v>
      </c>
      <c r="G70" s="25">
        <f>G71</f>
        <v>1763362.76</v>
      </c>
      <c r="H70" s="26">
        <f t="shared" si="4"/>
        <v>0</v>
      </c>
    </row>
    <row r="71" spans="1:8" ht="11.25">
      <c r="A71" s="27" t="s">
        <v>154</v>
      </c>
      <c r="B71" s="20"/>
      <c r="C71" s="28"/>
      <c r="D71" s="31" t="s">
        <v>772</v>
      </c>
      <c r="E71" s="30"/>
      <c r="F71" s="24">
        <f>F198</f>
        <v>1763362.76</v>
      </c>
      <c r="G71" s="25">
        <f>G198</f>
        <v>1763362.76</v>
      </c>
      <c r="H71" s="26">
        <f t="shared" si="4"/>
        <v>0</v>
      </c>
    </row>
    <row r="72" spans="1:8" ht="37.5" customHeight="1">
      <c r="A72" s="47" t="s">
        <v>583</v>
      </c>
      <c r="B72" s="20"/>
      <c r="C72" s="28"/>
      <c r="D72" s="48" t="s">
        <v>831</v>
      </c>
      <c r="E72" s="30"/>
      <c r="F72" s="49">
        <f aca="true" t="shared" si="8" ref="F72:G76">F73</f>
        <v>947689.99</v>
      </c>
      <c r="G72" s="50">
        <f t="shared" si="8"/>
        <v>709499.61</v>
      </c>
      <c r="H72" s="51">
        <f t="shared" si="4"/>
        <v>238190.38</v>
      </c>
    </row>
    <row r="73" spans="1:8" ht="75" customHeight="1">
      <c r="A73" s="27" t="s">
        <v>585</v>
      </c>
      <c r="B73" s="20"/>
      <c r="C73" s="28"/>
      <c r="D73" s="31" t="s">
        <v>832</v>
      </c>
      <c r="E73" s="30"/>
      <c r="F73" s="54">
        <f t="shared" si="8"/>
        <v>947689.99</v>
      </c>
      <c r="G73" s="55">
        <f t="shared" si="8"/>
        <v>709499.61</v>
      </c>
      <c r="H73" s="56">
        <f t="shared" si="4"/>
        <v>238190.38</v>
      </c>
    </row>
    <row r="74" spans="1:8" ht="21.75" customHeight="1">
      <c r="A74" s="27" t="s">
        <v>566</v>
      </c>
      <c r="B74" s="20"/>
      <c r="C74" s="28"/>
      <c r="D74" s="31" t="s">
        <v>833</v>
      </c>
      <c r="E74" s="30"/>
      <c r="F74" s="54">
        <f t="shared" si="8"/>
        <v>947689.99</v>
      </c>
      <c r="G74" s="55">
        <f t="shared" si="8"/>
        <v>709499.61</v>
      </c>
      <c r="H74" s="56">
        <f t="shared" si="4"/>
        <v>238190.38</v>
      </c>
    </row>
    <row r="75" spans="1:8" ht="40.5">
      <c r="A75" s="27" t="s">
        <v>567</v>
      </c>
      <c r="B75" s="20">
        <v>2</v>
      </c>
      <c r="C75" s="28"/>
      <c r="D75" s="31" t="s">
        <v>834</v>
      </c>
      <c r="E75" s="30" t="s">
        <v>146</v>
      </c>
      <c r="F75" s="24">
        <f t="shared" si="8"/>
        <v>947689.99</v>
      </c>
      <c r="G75" s="25">
        <f t="shared" si="8"/>
        <v>709499.61</v>
      </c>
      <c r="H75" s="26">
        <f>IF(ISNUMBER(F75),F75,0)-IF(ISNUMBER(G75),G75,0)</f>
        <v>238190.38</v>
      </c>
    </row>
    <row r="76" spans="1:8" ht="11.25">
      <c r="A76" s="27" t="s">
        <v>428</v>
      </c>
      <c r="B76" s="20">
        <v>2</v>
      </c>
      <c r="C76" s="28"/>
      <c r="D76" s="31" t="s">
        <v>835</v>
      </c>
      <c r="E76" s="30" t="s">
        <v>147</v>
      </c>
      <c r="F76" s="24">
        <f t="shared" si="8"/>
        <v>947689.99</v>
      </c>
      <c r="G76" s="25">
        <f t="shared" si="8"/>
        <v>709499.61</v>
      </c>
      <c r="H76" s="26">
        <f>IF(ISNUMBER(F76),F76,0)-IF(ISNUMBER(G76),G76,0)</f>
        <v>238190.38</v>
      </c>
    </row>
    <row r="77" spans="1:8" ht="20.25">
      <c r="A77" s="27" t="s">
        <v>429</v>
      </c>
      <c r="B77" s="20"/>
      <c r="C77" s="28"/>
      <c r="D77" s="31" t="s">
        <v>836</v>
      </c>
      <c r="E77" s="30"/>
      <c r="F77" s="24">
        <f>F78+F79</f>
        <v>947689.99</v>
      </c>
      <c r="G77" s="25">
        <f>G78+G79</f>
        <v>709499.61</v>
      </c>
      <c r="H77" s="26">
        <f aca="true" t="shared" si="9" ref="H77:H82">F77-G77</f>
        <v>238190.38</v>
      </c>
    </row>
    <row r="78" spans="1:8" ht="11.25">
      <c r="A78" s="27" t="s">
        <v>145</v>
      </c>
      <c r="B78" s="20"/>
      <c r="C78" s="28"/>
      <c r="D78" s="31" t="s">
        <v>837</v>
      </c>
      <c r="E78" s="30"/>
      <c r="F78" s="24">
        <v>727872</v>
      </c>
      <c r="G78" s="25">
        <v>544930.59</v>
      </c>
      <c r="H78" s="26">
        <f t="shared" si="9"/>
        <v>182941.41000000003</v>
      </c>
    </row>
    <row r="79" spans="1:8" ht="20.25">
      <c r="A79" s="27" t="s">
        <v>565</v>
      </c>
      <c r="B79" s="20"/>
      <c r="C79" s="28"/>
      <c r="D79" s="31" t="s">
        <v>838</v>
      </c>
      <c r="E79" s="30"/>
      <c r="F79" s="24">
        <v>219817.99</v>
      </c>
      <c r="G79" s="25">
        <v>164569.02</v>
      </c>
      <c r="H79" s="26">
        <f t="shared" si="9"/>
        <v>55248.97</v>
      </c>
    </row>
    <row r="80" spans="1:8" ht="50.25" customHeight="1">
      <c r="A80" s="47" t="s">
        <v>584</v>
      </c>
      <c r="B80" s="20"/>
      <c r="C80" s="28"/>
      <c r="D80" s="48" t="s">
        <v>839</v>
      </c>
      <c r="E80" s="30"/>
      <c r="F80" s="49">
        <f>F81+F95+F106</f>
        <v>4208738.28</v>
      </c>
      <c r="G80" s="50">
        <f>G81+G95+G106</f>
        <v>2698585.42</v>
      </c>
      <c r="H80" s="51">
        <f t="shared" si="9"/>
        <v>1510152.8600000003</v>
      </c>
    </row>
    <row r="81" spans="1:8" ht="75" customHeight="1">
      <c r="A81" s="27" t="s">
        <v>585</v>
      </c>
      <c r="B81" s="20"/>
      <c r="C81" s="28"/>
      <c r="D81" s="31" t="s">
        <v>840</v>
      </c>
      <c r="E81" s="30"/>
      <c r="F81" s="54">
        <f>F82</f>
        <v>3425433.4800000004</v>
      </c>
      <c r="G81" s="55">
        <f>G82</f>
        <v>2262124.46</v>
      </c>
      <c r="H81" s="56">
        <f t="shared" si="9"/>
        <v>1163309.0200000005</v>
      </c>
    </row>
    <row r="82" spans="1:8" ht="20.25" customHeight="1">
      <c r="A82" s="27" t="s">
        <v>566</v>
      </c>
      <c r="B82" s="20"/>
      <c r="C82" s="28"/>
      <c r="D82" s="31" t="s">
        <v>841</v>
      </c>
      <c r="E82" s="30"/>
      <c r="F82" s="54">
        <f>F83+F88</f>
        <v>3425433.4800000004</v>
      </c>
      <c r="G82" s="55">
        <f>G83+G88</f>
        <v>2262124.46</v>
      </c>
      <c r="H82" s="56">
        <f t="shared" si="9"/>
        <v>1163309.0200000005</v>
      </c>
    </row>
    <row r="83" spans="1:8" ht="40.5">
      <c r="A83" s="27" t="s">
        <v>567</v>
      </c>
      <c r="B83" s="20">
        <v>2</v>
      </c>
      <c r="C83" s="28"/>
      <c r="D83" s="31" t="s">
        <v>842</v>
      </c>
      <c r="E83" s="30" t="s">
        <v>148</v>
      </c>
      <c r="F83" s="24">
        <f>F84</f>
        <v>3402938.2800000003</v>
      </c>
      <c r="G83" s="25">
        <f>G84</f>
        <v>2261837.16</v>
      </c>
      <c r="H83" s="26">
        <f>IF(ISNUMBER(F83),F83,0)-IF(ISNUMBER(G83),G83,0)</f>
        <v>1141101.12</v>
      </c>
    </row>
    <row r="84" spans="1:8" ht="11.25">
      <c r="A84" s="27" t="s">
        <v>428</v>
      </c>
      <c r="B84" s="20"/>
      <c r="C84" s="28"/>
      <c r="D84" s="31" t="s">
        <v>843</v>
      </c>
      <c r="E84" s="30"/>
      <c r="F84" s="24">
        <f>F85</f>
        <v>3402938.2800000003</v>
      </c>
      <c r="G84" s="25">
        <f>G85</f>
        <v>2261837.16</v>
      </c>
      <c r="H84" s="26">
        <f>IF(ISNUMBER(F84),F84,0)-IF(ISNUMBER(G84),G84,0)</f>
        <v>1141101.12</v>
      </c>
    </row>
    <row r="85" spans="1:8" ht="20.25">
      <c r="A85" s="27" t="s">
        <v>429</v>
      </c>
      <c r="B85" s="20">
        <v>2</v>
      </c>
      <c r="C85" s="28"/>
      <c r="D85" s="31" t="s">
        <v>844</v>
      </c>
      <c r="E85" s="30" t="s">
        <v>149</v>
      </c>
      <c r="F85" s="24">
        <f>F86+F87</f>
        <v>3402938.2800000003</v>
      </c>
      <c r="G85" s="25">
        <f>G86+G87</f>
        <v>2261837.16</v>
      </c>
      <c r="H85" s="26">
        <f>IF(ISNUMBER(F85),F85,0)-IF(ISNUMBER(G85),G85,0)</f>
        <v>1141101.12</v>
      </c>
    </row>
    <row r="86" spans="1:8" ht="11.25">
      <c r="A86" s="27" t="s">
        <v>145</v>
      </c>
      <c r="B86" s="20"/>
      <c r="C86" s="28"/>
      <c r="D86" s="31" t="s">
        <v>845</v>
      </c>
      <c r="E86" s="30"/>
      <c r="F86" s="24">
        <v>2613620.99</v>
      </c>
      <c r="G86" s="25">
        <v>1738726.77</v>
      </c>
      <c r="H86" s="26">
        <f>F86-G86</f>
        <v>874894.2200000002</v>
      </c>
    </row>
    <row r="87" spans="1:8" ht="20.25">
      <c r="A87" s="27" t="s">
        <v>565</v>
      </c>
      <c r="B87" s="20">
        <v>2</v>
      </c>
      <c r="C87" s="28"/>
      <c r="D87" s="31" t="s">
        <v>846</v>
      </c>
      <c r="E87" s="30" t="s">
        <v>151</v>
      </c>
      <c r="F87" s="24">
        <v>789317.29</v>
      </c>
      <c r="G87" s="25">
        <v>523110.39</v>
      </c>
      <c r="H87" s="26">
        <f aca="true" t="shared" si="10" ref="H87:H92">IF(ISNUMBER(F87),F87,0)-IF(ISNUMBER(G87),G87,0)</f>
        <v>266206.9</v>
      </c>
    </row>
    <row r="88" spans="1:8" ht="40.5">
      <c r="A88" s="27" t="s">
        <v>568</v>
      </c>
      <c r="B88" s="20"/>
      <c r="C88" s="28"/>
      <c r="D88" s="31" t="s">
        <v>847</v>
      </c>
      <c r="E88" s="30"/>
      <c r="F88" s="24">
        <f>F89</f>
        <v>22495.2</v>
      </c>
      <c r="G88" s="25">
        <f>G89</f>
        <v>287.3</v>
      </c>
      <c r="H88" s="26">
        <f t="shared" si="10"/>
        <v>22207.9</v>
      </c>
    </row>
    <row r="89" spans="1:8" ht="11.25">
      <c r="A89" s="27" t="s">
        <v>428</v>
      </c>
      <c r="B89" s="20">
        <v>2</v>
      </c>
      <c r="C89" s="28"/>
      <c r="D89" s="31" t="s">
        <v>848</v>
      </c>
      <c r="E89" s="30" t="s">
        <v>152</v>
      </c>
      <c r="F89" s="24">
        <f>F90+F92</f>
        <v>22495.2</v>
      </c>
      <c r="G89" s="25">
        <f>G90+G92</f>
        <v>287.3</v>
      </c>
      <c r="H89" s="26">
        <f t="shared" si="10"/>
        <v>22207.9</v>
      </c>
    </row>
    <row r="90" spans="1:8" ht="20.25">
      <c r="A90" s="27" t="s">
        <v>429</v>
      </c>
      <c r="B90" s="20">
        <v>2</v>
      </c>
      <c r="C90" s="28"/>
      <c r="D90" s="31" t="s">
        <v>849</v>
      </c>
      <c r="E90" s="30" t="s">
        <v>153</v>
      </c>
      <c r="F90" s="24">
        <f>F91</f>
        <v>4800</v>
      </c>
      <c r="G90" s="25">
        <f>G91</f>
        <v>0</v>
      </c>
      <c r="H90" s="26">
        <f t="shared" si="10"/>
        <v>4800</v>
      </c>
    </row>
    <row r="91" spans="1:8" ht="11.25">
      <c r="A91" s="27" t="s">
        <v>160</v>
      </c>
      <c r="B91" s="20">
        <v>2</v>
      </c>
      <c r="C91" s="28"/>
      <c r="D91" s="31" t="s">
        <v>850</v>
      </c>
      <c r="E91" s="30" t="s">
        <v>155</v>
      </c>
      <c r="F91" s="24">
        <v>4800</v>
      </c>
      <c r="G91" s="25">
        <v>0</v>
      </c>
      <c r="H91" s="26">
        <f t="shared" si="10"/>
        <v>4800</v>
      </c>
    </row>
    <row r="92" spans="1:8" ht="11.25">
      <c r="A92" s="27" t="s">
        <v>430</v>
      </c>
      <c r="B92" s="20"/>
      <c r="C92" s="28"/>
      <c r="D92" s="31" t="s">
        <v>851</v>
      </c>
      <c r="E92" s="30"/>
      <c r="F92" s="24">
        <f>F93+F94</f>
        <v>17695.2</v>
      </c>
      <c r="G92" s="25">
        <f>G93+G94</f>
        <v>287.3</v>
      </c>
      <c r="H92" s="26">
        <f t="shared" si="10"/>
        <v>17407.9</v>
      </c>
    </row>
    <row r="93" spans="1:8" ht="11.25">
      <c r="A93" s="27" t="s">
        <v>164</v>
      </c>
      <c r="B93" s="20"/>
      <c r="C93" s="28"/>
      <c r="D93" s="31" t="s">
        <v>852</v>
      </c>
      <c r="E93" s="30"/>
      <c r="F93" s="24">
        <v>6895.2</v>
      </c>
      <c r="G93" s="25">
        <v>287.3</v>
      </c>
      <c r="H93" s="26">
        <f>F93-G93</f>
        <v>6607.9</v>
      </c>
    </row>
    <row r="94" spans="1:8" ht="11.25">
      <c r="A94" s="27" t="s">
        <v>328</v>
      </c>
      <c r="B94" s="20">
        <v>2</v>
      </c>
      <c r="C94" s="28"/>
      <c r="D94" s="31" t="s">
        <v>853</v>
      </c>
      <c r="E94" s="30" t="s">
        <v>158</v>
      </c>
      <c r="F94" s="24">
        <v>10800</v>
      </c>
      <c r="G94" s="25">
        <v>0</v>
      </c>
      <c r="H94" s="26">
        <f>IF(ISNUMBER(F94),F94,0)-IF(ISNUMBER(G94),G94,0)</f>
        <v>10800</v>
      </c>
    </row>
    <row r="95" spans="1:8" ht="20.25">
      <c r="A95" s="27" t="s">
        <v>569</v>
      </c>
      <c r="B95" s="20"/>
      <c r="C95" s="28"/>
      <c r="D95" s="31" t="s">
        <v>854</v>
      </c>
      <c r="E95" s="30"/>
      <c r="F95" s="24">
        <f>F96</f>
        <v>782237.72</v>
      </c>
      <c r="G95" s="25">
        <f>G96</f>
        <v>435652.56</v>
      </c>
      <c r="H95" s="26">
        <f aca="true" t="shared" si="11" ref="H95:H113">F95-G95</f>
        <v>346585.16</v>
      </c>
    </row>
    <row r="96" spans="1:8" ht="20.25">
      <c r="A96" s="27" t="s">
        <v>570</v>
      </c>
      <c r="B96" s="20"/>
      <c r="C96" s="28"/>
      <c r="D96" s="31" t="s">
        <v>855</v>
      </c>
      <c r="E96" s="30"/>
      <c r="F96" s="24">
        <f>F97</f>
        <v>782237.72</v>
      </c>
      <c r="G96" s="25">
        <f>G97</f>
        <v>435652.56</v>
      </c>
      <c r="H96" s="26">
        <f t="shared" si="11"/>
        <v>346585.16</v>
      </c>
    </row>
    <row r="97" spans="1:8" ht="40.5">
      <c r="A97" s="27" t="s">
        <v>572</v>
      </c>
      <c r="B97" s="20"/>
      <c r="C97" s="28"/>
      <c r="D97" s="31" t="s">
        <v>856</v>
      </c>
      <c r="E97" s="30"/>
      <c r="F97" s="24">
        <f>F98+F103</f>
        <v>782237.72</v>
      </c>
      <c r="G97" s="25">
        <f>G98+G103</f>
        <v>435652.56</v>
      </c>
      <c r="H97" s="26">
        <f t="shared" si="11"/>
        <v>346585.16</v>
      </c>
    </row>
    <row r="98" spans="1:8" ht="11.25">
      <c r="A98" s="27" t="s">
        <v>428</v>
      </c>
      <c r="B98" s="20"/>
      <c r="C98" s="28"/>
      <c r="D98" s="31" t="s">
        <v>857</v>
      </c>
      <c r="E98" s="30"/>
      <c r="F98" s="24">
        <f>F99</f>
        <v>387505.24</v>
      </c>
      <c r="G98" s="25">
        <f>G99</f>
        <v>278726.56</v>
      </c>
      <c r="H98" s="26">
        <f t="shared" si="11"/>
        <v>108778.68</v>
      </c>
    </row>
    <row r="99" spans="1:8" ht="11.25">
      <c r="A99" s="27" t="s">
        <v>430</v>
      </c>
      <c r="B99" s="20"/>
      <c r="C99" s="28"/>
      <c r="D99" s="31" t="s">
        <v>858</v>
      </c>
      <c r="E99" s="30"/>
      <c r="F99" s="24">
        <f>F100+F101+F102</f>
        <v>387505.24</v>
      </c>
      <c r="G99" s="25">
        <f>G100+G101+G102</f>
        <v>278726.56</v>
      </c>
      <c r="H99" s="26">
        <f t="shared" si="11"/>
        <v>108778.68</v>
      </c>
    </row>
    <row r="100" spans="1:8" ht="11.25">
      <c r="A100" s="27" t="s">
        <v>150</v>
      </c>
      <c r="B100" s="20"/>
      <c r="C100" s="28"/>
      <c r="D100" s="31" t="s">
        <v>859</v>
      </c>
      <c r="E100" s="30"/>
      <c r="F100" s="24">
        <v>99442.2</v>
      </c>
      <c r="G100" s="25">
        <v>56891.67</v>
      </c>
      <c r="H100" s="26">
        <f t="shared" si="11"/>
        <v>42550.53</v>
      </c>
    </row>
    <row r="101" spans="1:8" ht="20.25">
      <c r="A101" s="27" t="s">
        <v>463</v>
      </c>
      <c r="B101" s="20"/>
      <c r="C101" s="28"/>
      <c r="D101" s="31" t="s">
        <v>860</v>
      </c>
      <c r="E101" s="30"/>
      <c r="F101" s="24">
        <v>101192.1</v>
      </c>
      <c r="G101" s="25">
        <v>93532.16</v>
      </c>
      <c r="H101" s="26">
        <f t="shared" si="11"/>
        <v>7659.940000000002</v>
      </c>
    </row>
    <row r="102" spans="1:8" ht="11.25">
      <c r="A102" s="27" t="s">
        <v>328</v>
      </c>
      <c r="B102" s="20"/>
      <c r="C102" s="28"/>
      <c r="D102" s="31" t="s">
        <v>861</v>
      </c>
      <c r="E102" s="30"/>
      <c r="F102" s="24">
        <v>186870.94</v>
      </c>
      <c r="G102" s="25">
        <v>128302.73</v>
      </c>
      <c r="H102" s="26">
        <f t="shared" si="11"/>
        <v>58568.21000000001</v>
      </c>
    </row>
    <row r="103" spans="1:8" ht="11.25">
      <c r="A103" s="27" t="s">
        <v>431</v>
      </c>
      <c r="B103" s="20"/>
      <c r="C103" s="28"/>
      <c r="D103" s="31" t="s">
        <v>862</v>
      </c>
      <c r="E103" s="30"/>
      <c r="F103" s="24">
        <f>F104+F105</f>
        <v>394732.48</v>
      </c>
      <c r="G103" s="25">
        <f>G104+G105</f>
        <v>156926</v>
      </c>
      <c r="H103" s="26">
        <f t="shared" si="11"/>
        <v>237806.47999999998</v>
      </c>
    </row>
    <row r="104" spans="1:8" ht="20.25">
      <c r="A104" s="27" t="s">
        <v>156</v>
      </c>
      <c r="B104" s="20"/>
      <c r="C104" s="28"/>
      <c r="D104" s="31" t="s">
        <v>863</v>
      </c>
      <c r="E104" s="30"/>
      <c r="F104" s="24">
        <v>101472</v>
      </c>
      <c r="G104" s="25">
        <v>0</v>
      </c>
      <c r="H104" s="26">
        <f t="shared" si="11"/>
        <v>101472</v>
      </c>
    </row>
    <row r="105" spans="1:8" ht="20.25">
      <c r="A105" s="27" t="s">
        <v>157</v>
      </c>
      <c r="B105" s="20"/>
      <c r="C105" s="28"/>
      <c r="D105" s="31" t="s">
        <v>864</v>
      </c>
      <c r="E105" s="30"/>
      <c r="F105" s="24">
        <v>293260.48</v>
      </c>
      <c r="G105" s="25">
        <v>156926</v>
      </c>
      <c r="H105" s="26">
        <f t="shared" si="11"/>
        <v>136334.47999999998</v>
      </c>
    </row>
    <row r="106" spans="1:8" ht="11.25">
      <c r="A106" s="27" t="s">
        <v>576</v>
      </c>
      <c r="B106" s="20"/>
      <c r="C106" s="28"/>
      <c r="D106" s="31" t="s">
        <v>865</v>
      </c>
      <c r="E106" s="30"/>
      <c r="F106" s="24">
        <f aca="true" t="shared" si="12" ref="F106:G109">F107</f>
        <v>1067.08</v>
      </c>
      <c r="G106" s="25">
        <f t="shared" si="12"/>
        <v>808.4</v>
      </c>
      <c r="H106" s="26">
        <f t="shared" si="11"/>
        <v>258.67999999999995</v>
      </c>
    </row>
    <row r="107" spans="1:8" ht="20.25">
      <c r="A107" s="27" t="s">
        <v>579</v>
      </c>
      <c r="B107" s="20"/>
      <c r="C107" s="28"/>
      <c r="D107" s="31" t="s">
        <v>866</v>
      </c>
      <c r="E107" s="30"/>
      <c r="F107" s="24">
        <f t="shared" si="12"/>
        <v>1067.08</v>
      </c>
      <c r="G107" s="25">
        <f t="shared" si="12"/>
        <v>808.4</v>
      </c>
      <c r="H107" s="26">
        <f t="shared" si="11"/>
        <v>258.67999999999995</v>
      </c>
    </row>
    <row r="108" spans="1:8" ht="20.25">
      <c r="A108" s="27" t="s">
        <v>580</v>
      </c>
      <c r="B108" s="20"/>
      <c r="C108" s="28"/>
      <c r="D108" s="31" t="s">
        <v>867</v>
      </c>
      <c r="E108" s="30"/>
      <c r="F108" s="24">
        <f t="shared" si="12"/>
        <v>1067.08</v>
      </c>
      <c r="G108" s="25">
        <f t="shared" si="12"/>
        <v>808.4</v>
      </c>
      <c r="H108" s="26">
        <f t="shared" si="11"/>
        <v>258.67999999999995</v>
      </c>
    </row>
    <row r="109" spans="1:8" ht="11.25">
      <c r="A109" s="27" t="s">
        <v>428</v>
      </c>
      <c r="B109" s="20"/>
      <c r="C109" s="28"/>
      <c r="D109" s="31" t="s">
        <v>868</v>
      </c>
      <c r="E109" s="30"/>
      <c r="F109" s="24">
        <f t="shared" si="12"/>
        <v>1067.08</v>
      </c>
      <c r="G109" s="25">
        <f t="shared" si="12"/>
        <v>808.4</v>
      </c>
      <c r="H109" s="26">
        <f t="shared" si="11"/>
        <v>258.67999999999995</v>
      </c>
    </row>
    <row r="110" spans="1:8" ht="11.25">
      <c r="A110" s="27" t="s">
        <v>154</v>
      </c>
      <c r="B110" s="20"/>
      <c r="C110" s="28"/>
      <c r="D110" s="31" t="s">
        <v>869</v>
      </c>
      <c r="E110" s="30"/>
      <c r="F110" s="24">
        <v>1067.08</v>
      </c>
      <c r="G110" s="25">
        <v>808.4</v>
      </c>
      <c r="H110" s="26">
        <f t="shared" si="11"/>
        <v>258.67999999999995</v>
      </c>
    </row>
    <row r="111" spans="1:8" ht="54" customHeight="1">
      <c r="A111" s="47" t="s">
        <v>586</v>
      </c>
      <c r="B111" s="20"/>
      <c r="C111" s="28"/>
      <c r="D111" s="48" t="s">
        <v>870</v>
      </c>
      <c r="E111" s="30"/>
      <c r="F111" s="49">
        <f>F112+F128+F140+F146</f>
        <v>12655472.899999999</v>
      </c>
      <c r="G111" s="50">
        <f>G112+G128+G140+G146</f>
        <v>8378920.09</v>
      </c>
      <c r="H111" s="51">
        <f t="shared" si="11"/>
        <v>4276552.809999999</v>
      </c>
    </row>
    <row r="112" spans="1:8" ht="54" customHeight="1">
      <c r="A112" s="27" t="s">
        <v>585</v>
      </c>
      <c r="B112" s="20"/>
      <c r="C112" s="28"/>
      <c r="D112" s="31" t="s">
        <v>871</v>
      </c>
      <c r="E112" s="30"/>
      <c r="F112" s="54">
        <f>F113</f>
        <v>9215901.86</v>
      </c>
      <c r="G112" s="55">
        <f>G113</f>
        <v>6542493.39</v>
      </c>
      <c r="H112" s="56">
        <f t="shared" si="11"/>
        <v>2673408.4699999997</v>
      </c>
    </row>
    <row r="113" spans="1:8" ht="24" customHeight="1">
      <c r="A113" s="27" t="s">
        <v>566</v>
      </c>
      <c r="B113" s="20"/>
      <c r="C113" s="28"/>
      <c r="D113" s="31" t="s">
        <v>872</v>
      </c>
      <c r="E113" s="30"/>
      <c r="F113" s="54">
        <f>F114+F119</f>
        <v>9215901.86</v>
      </c>
      <c r="G113" s="55">
        <f>G114+G119</f>
        <v>6542493.39</v>
      </c>
      <c r="H113" s="56">
        <f t="shared" si="11"/>
        <v>2673408.4699999997</v>
      </c>
    </row>
    <row r="114" spans="1:8" ht="40.5">
      <c r="A114" s="27" t="s">
        <v>567</v>
      </c>
      <c r="B114" s="20">
        <v>2</v>
      </c>
      <c r="C114" s="28"/>
      <c r="D114" s="31" t="s">
        <v>873</v>
      </c>
      <c r="E114" s="30" t="s">
        <v>159</v>
      </c>
      <c r="F114" s="24">
        <f>F115</f>
        <v>9115016.86</v>
      </c>
      <c r="G114" s="25">
        <f>G115</f>
        <v>6466045.09</v>
      </c>
      <c r="H114" s="26">
        <f>IF(ISNUMBER(F114),F114,0)-IF(ISNUMBER(G114),G114,0)</f>
        <v>2648971.7699999996</v>
      </c>
    </row>
    <row r="115" spans="1:8" ht="11.25">
      <c r="A115" s="27" t="s">
        <v>428</v>
      </c>
      <c r="B115" s="20">
        <v>2</v>
      </c>
      <c r="C115" s="28"/>
      <c r="D115" s="31" t="s">
        <v>874</v>
      </c>
      <c r="E115" s="30" t="s">
        <v>161</v>
      </c>
      <c r="F115" s="24">
        <f>F116</f>
        <v>9115016.86</v>
      </c>
      <c r="G115" s="25">
        <f>G116</f>
        <v>6466045.09</v>
      </c>
      <c r="H115" s="26">
        <f>IF(ISNUMBER(F115),F115,0)-IF(ISNUMBER(G115),G115,0)</f>
        <v>2648971.7699999996</v>
      </c>
    </row>
    <row r="116" spans="1:8" ht="20.25">
      <c r="A116" s="27" t="s">
        <v>429</v>
      </c>
      <c r="B116" s="20">
        <v>2</v>
      </c>
      <c r="C116" s="28"/>
      <c r="D116" s="31" t="s">
        <v>875</v>
      </c>
      <c r="E116" s="30" t="s">
        <v>162</v>
      </c>
      <c r="F116" s="24">
        <f>F117+F118</f>
        <v>9115016.86</v>
      </c>
      <c r="G116" s="25">
        <f>G117+G118</f>
        <v>6466045.09</v>
      </c>
      <c r="H116" s="26">
        <f>IF(ISNUMBER(F116),F116,0)-IF(ISNUMBER(G116),G116,0)</f>
        <v>2648971.7699999996</v>
      </c>
    </row>
    <row r="117" spans="1:8" ht="11.25">
      <c r="A117" s="27" t="s">
        <v>145</v>
      </c>
      <c r="B117" s="20"/>
      <c r="C117" s="28"/>
      <c r="D117" s="31" t="s">
        <v>876</v>
      </c>
      <c r="E117" s="30"/>
      <c r="F117" s="24">
        <v>7000781</v>
      </c>
      <c r="G117" s="25">
        <v>4971485.34</v>
      </c>
      <c r="H117" s="26">
        <f>F117-G117</f>
        <v>2029295.6600000001</v>
      </c>
    </row>
    <row r="118" spans="1:8" ht="20.25">
      <c r="A118" s="27" t="s">
        <v>565</v>
      </c>
      <c r="B118" s="20">
        <v>2</v>
      </c>
      <c r="C118" s="28"/>
      <c r="D118" s="31" t="s">
        <v>877</v>
      </c>
      <c r="E118" s="30" t="s">
        <v>163</v>
      </c>
      <c r="F118" s="24">
        <v>2114235.86</v>
      </c>
      <c r="G118" s="25">
        <v>1494559.75</v>
      </c>
      <c r="H118" s="26">
        <f>IF(ISNUMBER(F118),F118,0)-IF(ISNUMBER(G118),G118,0)</f>
        <v>619676.1099999999</v>
      </c>
    </row>
    <row r="119" spans="1:8" ht="40.5">
      <c r="A119" s="27" t="s">
        <v>568</v>
      </c>
      <c r="B119" s="20">
        <v>2</v>
      </c>
      <c r="C119" s="28"/>
      <c r="D119" s="31" t="s">
        <v>878</v>
      </c>
      <c r="E119" s="30" t="s">
        <v>165</v>
      </c>
      <c r="F119" s="24">
        <f>F120</f>
        <v>100885</v>
      </c>
      <c r="G119" s="25">
        <f>G120</f>
        <v>76448.3</v>
      </c>
      <c r="H119" s="26">
        <f>IF(ISNUMBER(F119),F119,0)-IF(ISNUMBER(G119),G119,0)</f>
        <v>24436.699999999997</v>
      </c>
    </row>
    <row r="120" spans="1:8" ht="11.25">
      <c r="A120" s="27" t="s">
        <v>428</v>
      </c>
      <c r="B120" s="20">
        <v>2</v>
      </c>
      <c r="C120" s="28"/>
      <c r="D120" s="31" t="s">
        <v>879</v>
      </c>
      <c r="E120" s="30" t="s">
        <v>167</v>
      </c>
      <c r="F120" s="24">
        <f>F121+F125</f>
        <v>100885</v>
      </c>
      <c r="G120" s="25">
        <f>G121+G125</f>
        <v>76448.3</v>
      </c>
      <c r="H120" s="26">
        <f>IF(ISNUMBER(F120),F120,0)-IF(ISNUMBER(G120),G120,0)</f>
        <v>24436.699999999997</v>
      </c>
    </row>
    <row r="121" spans="1:8" ht="20.25">
      <c r="A121" s="27" t="s">
        <v>429</v>
      </c>
      <c r="B121" s="20">
        <v>2</v>
      </c>
      <c r="C121" s="28"/>
      <c r="D121" s="31" t="s">
        <v>880</v>
      </c>
      <c r="E121" s="30" t="s">
        <v>168</v>
      </c>
      <c r="F121" s="24">
        <f>+F122+F123+F124</f>
        <v>75612</v>
      </c>
      <c r="G121" s="25">
        <f>G122+G123+G124</f>
        <v>73288</v>
      </c>
      <c r="H121" s="26">
        <f>IF(ISNUMBER(F121),F121,0)-IF(ISNUMBER(G121),G121,0)</f>
        <v>2324</v>
      </c>
    </row>
    <row r="122" spans="1:8" ht="11.25">
      <c r="A122" s="27" t="s">
        <v>145</v>
      </c>
      <c r="B122" s="20">
        <v>2</v>
      </c>
      <c r="C122" s="28"/>
      <c r="D122" s="31" t="s">
        <v>881</v>
      </c>
      <c r="E122" s="30" t="s">
        <v>169</v>
      </c>
      <c r="F122" s="24">
        <v>51000</v>
      </c>
      <c r="G122" s="25">
        <v>51000</v>
      </c>
      <c r="H122" s="26">
        <f>IF(ISNUMBER(F122),F122,0)-IF(ISNUMBER(G122),G122,0)</f>
        <v>0</v>
      </c>
    </row>
    <row r="123" spans="1:8" ht="11.25">
      <c r="A123" s="27" t="s">
        <v>160</v>
      </c>
      <c r="B123" s="20"/>
      <c r="C123" s="28"/>
      <c r="D123" s="31" t="s">
        <v>882</v>
      </c>
      <c r="E123" s="30"/>
      <c r="F123" s="24">
        <v>9210</v>
      </c>
      <c r="G123" s="25">
        <v>6886</v>
      </c>
      <c r="H123" s="26">
        <f>F123-G123</f>
        <v>2324</v>
      </c>
    </row>
    <row r="124" spans="1:8" ht="20.25">
      <c r="A124" s="27" t="s">
        <v>565</v>
      </c>
      <c r="B124" s="20"/>
      <c r="C124" s="28"/>
      <c r="D124" s="31" t="s">
        <v>883</v>
      </c>
      <c r="E124" s="30"/>
      <c r="F124" s="24">
        <v>15402</v>
      </c>
      <c r="G124" s="25">
        <v>15402</v>
      </c>
      <c r="H124" s="26">
        <f>F124-G124</f>
        <v>0</v>
      </c>
    </row>
    <row r="125" spans="1:8" ht="11.25">
      <c r="A125" s="27" t="s">
        <v>430</v>
      </c>
      <c r="B125" s="20">
        <v>2</v>
      </c>
      <c r="C125" s="28"/>
      <c r="D125" s="31" t="s">
        <v>884</v>
      </c>
      <c r="E125" s="30" t="s">
        <v>170</v>
      </c>
      <c r="F125" s="24">
        <f>F126+F127</f>
        <v>25273</v>
      </c>
      <c r="G125" s="25">
        <f>G126+G127</f>
        <v>3160.3</v>
      </c>
      <c r="H125" s="26">
        <f>IF(ISNUMBER(F125),F125,0)-IF(ISNUMBER(G125),G125,0)</f>
        <v>22112.7</v>
      </c>
    </row>
    <row r="126" spans="1:8" ht="11.25">
      <c r="A126" s="27" t="s">
        <v>164</v>
      </c>
      <c r="B126" s="20"/>
      <c r="C126" s="28"/>
      <c r="D126" s="31" t="s">
        <v>885</v>
      </c>
      <c r="E126" s="30"/>
      <c r="F126" s="24">
        <v>3734.9</v>
      </c>
      <c r="G126" s="25">
        <v>3160.3</v>
      </c>
      <c r="H126" s="26">
        <f>IF(ISNUMBER(F126),F126,0)-IF(ISNUMBER(G126),G126,0)</f>
        <v>574.5999999999999</v>
      </c>
    </row>
    <row r="127" spans="1:8" ht="11.25">
      <c r="A127" s="27" t="s">
        <v>328</v>
      </c>
      <c r="B127" s="20"/>
      <c r="C127" s="28"/>
      <c r="D127" s="31" t="s">
        <v>886</v>
      </c>
      <c r="E127" s="30"/>
      <c r="F127" s="24">
        <v>21538.1</v>
      </c>
      <c r="G127" s="25">
        <v>0</v>
      </c>
      <c r="H127" s="26">
        <f>F127-G127</f>
        <v>21538.1</v>
      </c>
    </row>
    <row r="128" spans="1:8" ht="20.25">
      <c r="A128" s="27" t="s">
        <v>569</v>
      </c>
      <c r="B128" s="20">
        <v>2</v>
      </c>
      <c r="C128" s="28"/>
      <c r="D128" s="31" t="s">
        <v>887</v>
      </c>
      <c r="E128" s="30" t="s">
        <v>171</v>
      </c>
      <c r="F128" s="24">
        <f>F129</f>
        <v>3273562.29</v>
      </c>
      <c r="G128" s="25">
        <f>G129</f>
        <v>1754751.4900000002</v>
      </c>
      <c r="H128" s="26">
        <f>IF(ISNUMBER(F128),F128,0)-IF(ISNUMBER(G128),G128,0)</f>
        <v>1518810.7999999998</v>
      </c>
    </row>
    <row r="129" spans="1:8" ht="20.25">
      <c r="A129" s="27" t="s">
        <v>570</v>
      </c>
      <c r="B129" s="20"/>
      <c r="C129" s="28"/>
      <c r="D129" s="31" t="s">
        <v>888</v>
      </c>
      <c r="E129" s="30"/>
      <c r="F129" s="24">
        <f>F130</f>
        <v>3273562.29</v>
      </c>
      <c r="G129" s="25">
        <f>G130</f>
        <v>1754751.4900000002</v>
      </c>
      <c r="H129" s="26">
        <f>F129-G129</f>
        <v>1518810.7999999998</v>
      </c>
    </row>
    <row r="130" spans="1:8" ht="40.5">
      <c r="A130" s="27" t="s">
        <v>572</v>
      </c>
      <c r="B130" s="20"/>
      <c r="C130" s="28"/>
      <c r="D130" s="31" t="s">
        <v>889</v>
      </c>
      <c r="E130" s="30"/>
      <c r="F130" s="24">
        <f>F131+F137</f>
        <v>3273562.29</v>
      </c>
      <c r="G130" s="25">
        <f>G131+G137</f>
        <v>1754751.4900000002</v>
      </c>
      <c r="H130" s="26">
        <f>F130-G130</f>
        <v>1518810.7999999998</v>
      </c>
    </row>
    <row r="131" spans="1:8" ht="11.25">
      <c r="A131" s="27" t="s">
        <v>428</v>
      </c>
      <c r="B131" s="20"/>
      <c r="C131" s="28"/>
      <c r="D131" s="31" t="s">
        <v>890</v>
      </c>
      <c r="E131" s="30"/>
      <c r="F131" s="24">
        <f>F132</f>
        <v>2317035.8200000003</v>
      </c>
      <c r="G131" s="25">
        <f>G132</f>
        <v>1241612.8900000001</v>
      </c>
      <c r="H131" s="26">
        <f>F131-G131</f>
        <v>1075422.9300000002</v>
      </c>
    </row>
    <row r="132" spans="1:8" ht="11.25">
      <c r="A132" s="27" t="s">
        <v>430</v>
      </c>
      <c r="B132" s="20"/>
      <c r="C132" s="28"/>
      <c r="D132" s="31" t="s">
        <v>891</v>
      </c>
      <c r="E132" s="30"/>
      <c r="F132" s="24">
        <f>F133+F134+F135+F136</f>
        <v>2317035.8200000003</v>
      </c>
      <c r="G132" s="25">
        <f>G133+G134+G135+G136</f>
        <v>1241612.8900000001</v>
      </c>
      <c r="H132" s="26">
        <f aca="true" t="shared" si="13" ref="H132:H150">F132-G132</f>
        <v>1075422.9300000002</v>
      </c>
    </row>
    <row r="133" spans="1:8" ht="11.25">
      <c r="A133" s="27" t="s">
        <v>150</v>
      </c>
      <c r="B133" s="20"/>
      <c r="C133" s="28"/>
      <c r="D133" s="31" t="s">
        <v>892</v>
      </c>
      <c r="E133" s="30"/>
      <c r="F133" s="24">
        <v>389611.31</v>
      </c>
      <c r="G133" s="25">
        <v>248663.67</v>
      </c>
      <c r="H133" s="26">
        <f t="shared" si="13"/>
        <v>140947.63999999998</v>
      </c>
    </row>
    <row r="134" spans="1:8" ht="11.25">
      <c r="A134" s="27" t="s">
        <v>166</v>
      </c>
      <c r="B134" s="20"/>
      <c r="C134" s="28"/>
      <c r="D134" s="31" t="s">
        <v>893</v>
      </c>
      <c r="E134" s="30"/>
      <c r="F134" s="24">
        <v>785060.23</v>
      </c>
      <c r="G134" s="25">
        <v>451381.74</v>
      </c>
      <c r="H134" s="26">
        <f t="shared" si="13"/>
        <v>333678.49</v>
      </c>
    </row>
    <row r="135" spans="1:8" ht="20.25">
      <c r="A135" s="27" t="s">
        <v>463</v>
      </c>
      <c r="B135" s="20"/>
      <c r="C135" s="28"/>
      <c r="D135" s="31" t="s">
        <v>894</v>
      </c>
      <c r="E135" s="30"/>
      <c r="F135" s="24">
        <v>345392.25</v>
      </c>
      <c r="G135" s="25">
        <v>220677.63</v>
      </c>
      <c r="H135" s="26">
        <f t="shared" si="13"/>
        <v>124714.62</v>
      </c>
    </row>
    <row r="136" spans="1:8" ht="11.25">
      <c r="A136" s="27" t="s">
        <v>328</v>
      </c>
      <c r="B136" s="20"/>
      <c r="C136" s="28"/>
      <c r="D136" s="31" t="s">
        <v>895</v>
      </c>
      <c r="E136" s="30"/>
      <c r="F136" s="24">
        <v>796972.03</v>
      </c>
      <c r="G136" s="25">
        <v>320889.85</v>
      </c>
      <c r="H136" s="26">
        <f t="shared" si="13"/>
        <v>476082.18000000005</v>
      </c>
    </row>
    <row r="137" spans="1:8" ht="11.25">
      <c r="A137" s="27" t="s">
        <v>431</v>
      </c>
      <c r="B137" s="20"/>
      <c r="C137" s="28"/>
      <c r="D137" s="31" t="s">
        <v>896</v>
      </c>
      <c r="E137" s="30"/>
      <c r="F137" s="24">
        <f>F138+F139</f>
        <v>956526.47</v>
      </c>
      <c r="G137" s="25">
        <f>G138+G139</f>
        <v>513138.6</v>
      </c>
      <c r="H137" s="26">
        <f t="shared" si="13"/>
        <v>443387.87</v>
      </c>
    </row>
    <row r="138" spans="1:8" ht="20.25">
      <c r="A138" s="27" t="s">
        <v>156</v>
      </c>
      <c r="B138" s="20"/>
      <c r="C138" s="28"/>
      <c r="D138" s="31" t="s">
        <v>897</v>
      </c>
      <c r="E138" s="30"/>
      <c r="F138" s="24">
        <v>52000</v>
      </c>
      <c r="G138" s="25">
        <v>35721</v>
      </c>
      <c r="H138" s="26">
        <f t="shared" si="13"/>
        <v>16279</v>
      </c>
    </row>
    <row r="139" spans="1:8" ht="20.25">
      <c r="A139" s="27" t="s">
        <v>157</v>
      </c>
      <c r="B139" s="20"/>
      <c r="C139" s="28"/>
      <c r="D139" s="31" t="s">
        <v>898</v>
      </c>
      <c r="E139" s="30"/>
      <c r="F139" s="24">
        <v>904526.47</v>
      </c>
      <c r="G139" s="25">
        <v>477417.6</v>
      </c>
      <c r="H139" s="26">
        <f t="shared" si="13"/>
        <v>427108.87</v>
      </c>
    </row>
    <row r="140" spans="1:8" ht="20.25">
      <c r="A140" s="27" t="s">
        <v>573</v>
      </c>
      <c r="B140" s="20"/>
      <c r="C140" s="28"/>
      <c r="D140" s="31" t="s">
        <v>899</v>
      </c>
      <c r="E140" s="30"/>
      <c r="F140" s="24">
        <f aca="true" t="shared" si="14" ref="F140:G144">F141</f>
        <v>75187.13</v>
      </c>
      <c r="G140" s="25">
        <f t="shared" si="14"/>
        <v>0</v>
      </c>
      <c r="H140" s="26">
        <f t="shared" si="13"/>
        <v>75187.13</v>
      </c>
    </row>
    <row r="141" spans="1:8" ht="30">
      <c r="A141" s="27" t="s">
        <v>574</v>
      </c>
      <c r="B141" s="20"/>
      <c r="C141" s="28"/>
      <c r="D141" s="31" t="s">
        <v>900</v>
      </c>
      <c r="E141" s="30"/>
      <c r="F141" s="24">
        <f t="shared" si="14"/>
        <v>75187.13</v>
      </c>
      <c r="G141" s="25">
        <f t="shared" si="14"/>
        <v>0</v>
      </c>
      <c r="H141" s="26">
        <f t="shared" si="13"/>
        <v>75187.13</v>
      </c>
    </row>
    <row r="142" spans="1:8" ht="40.5">
      <c r="A142" s="27" t="s">
        <v>575</v>
      </c>
      <c r="B142" s="20"/>
      <c r="C142" s="28"/>
      <c r="D142" s="31" t="s">
        <v>901</v>
      </c>
      <c r="E142" s="30"/>
      <c r="F142" s="24">
        <f t="shared" si="14"/>
        <v>75187.13</v>
      </c>
      <c r="G142" s="25">
        <f t="shared" si="14"/>
        <v>0</v>
      </c>
      <c r="H142" s="26">
        <f t="shared" si="13"/>
        <v>75187.13</v>
      </c>
    </row>
    <row r="143" spans="1:8" ht="11.25">
      <c r="A143" s="27" t="s">
        <v>428</v>
      </c>
      <c r="B143" s="20"/>
      <c r="C143" s="28"/>
      <c r="D143" s="31" t="s">
        <v>902</v>
      </c>
      <c r="E143" s="30"/>
      <c r="F143" s="24">
        <f t="shared" si="14"/>
        <v>75187.13</v>
      </c>
      <c r="G143" s="25">
        <f t="shared" si="14"/>
        <v>0</v>
      </c>
      <c r="H143" s="26">
        <f t="shared" si="13"/>
        <v>75187.13</v>
      </c>
    </row>
    <row r="144" spans="1:8" ht="11.25">
      <c r="A144" s="27" t="s">
        <v>437</v>
      </c>
      <c r="B144" s="20"/>
      <c r="C144" s="28"/>
      <c r="D144" s="31" t="s">
        <v>903</v>
      </c>
      <c r="E144" s="30"/>
      <c r="F144" s="24">
        <f t="shared" si="14"/>
        <v>75187.13</v>
      </c>
      <c r="G144" s="25">
        <f t="shared" si="14"/>
        <v>0</v>
      </c>
      <c r="H144" s="26">
        <f t="shared" si="13"/>
        <v>75187.13</v>
      </c>
    </row>
    <row r="145" spans="1:8" ht="20.25">
      <c r="A145" s="27" t="s">
        <v>230</v>
      </c>
      <c r="B145" s="20"/>
      <c r="C145" s="28"/>
      <c r="D145" s="31" t="s">
        <v>904</v>
      </c>
      <c r="E145" s="30"/>
      <c r="F145" s="24">
        <v>75187.13</v>
      </c>
      <c r="G145" s="25">
        <v>0</v>
      </c>
      <c r="H145" s="26">
        <f t="shared" si="13"/>
        <v>75187.13</v>
      </c>
    </row>
    <row r="146" spans="1:8" ht="11.25">
      <c r="A146" s="27" t="s">
        <v>576</v>
      </c>
      <c r="B146" s="20"/>
      <c r="C146" s="28"/>
      <c r="D146" s="31" t="s">
        <v>905</v>
      </c>
      <c r="E146" s="30"/>
      <c r="F146" s="24">
        <f aca="true" t="shared" si="15" ref="F146:G149">F147</f>
        <v>90821.62</v>
      </c>
      <c r="G146" s="25">
        <f t="shared" si="15"/>
        <v>81675.21</v>
      </c>
      <c r="H146" s="26">
        <f t="shared" si="13"/>
        <v>9146.409999999989</v>
      </c>
    </row>
    <row r="147" spans="1:8" ht="20.25">
      <c r="A147" s="27" t="s">
        <v>579</v>
      </c>
      <c r="B147" s="20"/>
      <c r="C147" s="28"/>
      <c r="D147" s="31" t="s">
        <v>906</v>
      </c>
      <c r="E147" s="30"/>
      <c r="F147" s="24">
        <f t="shared" si="15"/>
        <v>90821.62</v>
      </c>
      <c r="G147" s="25">
        <f t="shared" si="15"/>
        <v>81675.21</v>
      </c>
      <c r="H147" s="26">
        <f t="shared" si="13"/>
        <v>9146.409999999989</v>
      </c>
    </row>
    <row r="148" spans="1:8" ht="20.25">
      <c r="A148" s="27" t="s">
        <v>580</v>
      </c>
      <c r="B148" s="20"/>
      <c r="C148" s="28"/>
      <c r="D148" s="31" t="s">
        <v>907</v>
      </c>
      <c r="E148" s="30"/>
      <c r="F148" s="24">
        <f t="shared" si="15"/>
        <v>90821.62</v>
      </c>
      <c r="G148" s="25">
        <f t="shared" si="15"/>
        <v>81675.21</v>
      </c>
      <c r="H148" s="26">
        <f t="shared" si="13"/>
        <v>9146.409999999989</v>
      </c>
    </row>
    <row r="149" spans="1:8" ht="11.25">
      <c r="A149" s="27" t="s">
        <v>428</v>
      </c>
      <c r="B149" s="20"/>
      <c r="C149" s="28"/>
      <c r="D149" s="31" t="s">
        <v>908</v>
      </c>
      <c r="E149" s="30"/>
      <c r="F149" s="24">
        <f t="shared" si="15"/>
        <v>90821.62</v>
      </c>
      <c r="G149" s="25">
        <f t="shared" si="15"/>
        <v>81675.21</v>
      </c>
      <c r="H149" s="26">
        <f t="shared" si="13"/>
        <v>9146.409999999989</v>
      </c>
    </row>
    <row r="150" spans="1:8" ht="11.25">
      <c r="A150" s="27" t="s">
        <v>154</v>
      </c>
      <c r="B150" s="20"/>
      <c r="C150" s="28"/>
      <c r="D150" s="31" t="s">
        <v>909</v>
      </c>
      <c r="E150" s="30"/>
      <c r="F150" s="24">
        <v>90821.62</v>
      </c>
      <c r="G150" s="25">
        <v>81675.21</v>
      </c>
      <c r="H150" s="26">
        <f t="shared" si="13"/>
        <v>9146.409999999989</v>
      </c>
    </row>
    <row r="151" spans="1:8" ht="11.25">
      <c r="A151" s="47" t="s">
        <v>587</v>
      </c>
      <c r="B151" s="20"/>
      <c r="C151" s="28"/>
      <c r="D151" s="48" t="s">
        <v>910</v>
      </c>
      <c r="E151" s="30"/>
      <c r="F151" s="24">
        <f aca="true" t="shared" si="16" ref="F151:G156">F152</f>
        <v>16809</v>
      </c>
      <c r="G151" s="25">
        <f t="shared" si="16"/>
        <v>0</v>
      </c>
      <c r="H151" s="26">
        <f aca="true" t="shared" si="17" ref="H151:H157">F151-G151</f>
        <v>16809</v>
      </c>
    </row>
    <row r="152" spans="1:8" ht="20.25">
      <c r="A152" s="27" t="s">
        <v>569</v>
      </c>
      <c r="B152" s="20"/>
      <c r="C152" s="28"/>
      <c r="D152" s="31" t="s">
        <v>911</v>
      </c>
      <c r="E152" s="30"/>
      <c r="F152" s="24">
        <f t="shared" si="16"/>
        <v>16809</v>
      </c>
      <c r="G152" s="25">
        <f t="shared" si="16"/>
        <v>0</v>
      </c>
      <c r="H152" s="26">
        <f t="shared" si="17"/>
        <v>16809</v>
      </c>
    </row>
    <row r="153" spans="1:8" ht="20.25">
      <c r="A153" s="27" t="s">
        <v>570</v>
      </c>
      <c r="B153" s="20"/>
      <c r="C153" s="28"/>
      <c r="D153" s="31" t="s">
        <v>912</v>
      </c>
      <c r="E153" s="30"/>
      <c r="F153" s="24">
        <f t="shared" si="16"/>
        <v>16809</v>
      </c>
      <c r="G153" s="25">
        <f t="shared" si="16"/>
        <v>0</v>
      </c>
      <c r="H153" s="26">
        <f t="shared" si="17"/>
        <v>16809</v>
      </c>
    </row>
    <row r="154" spans="1:8" ht="40.5">
      <c r="A154" s="27" t="s">
        <v>572</v>
      </c>
      <c r="B154" s="20"/>
      <c r="C154" s="28"/>
      <c r="D154" s="31" t="s">
        <v>913</v>
      </c>
      <c r="E154" s="30"/>
      <c r="F154" s="24">
        <f t="shared" si="16"/>
        <v>16809</v>
      </c>
      <c r="G154" s="25">
        <f t="shared" si="16"/>
        <v>0</v>
      </c>
      <c r="H154" s="26">
        <f t="shared" si="17"/>
        <v>16809</v>
      </c>
    </row>
    <row r="155" spans="1:8" ht="11.25">
      <c r="A155" s="27" t="s">
        <v>428</v>
      </c>
      <c r="B155" s="20"/>
      <c r="C155" s="28"/>
      <c r="D155" s="31" t="s">
        <v>914</v>
      </c>
      <c r="E155" s="30"/>
      <c r="F155" s="24">
        <f t="shared" si="16"/>
        <v>16809</v>
      </c>
      <c r="G155" s="25">
        <f t="shared" si="16"/>
        <v>0</v>
      </c>
      <c r="H155" s="26">
        <f t="shared" si="17"/>
        <v>16809</v>
      </c>
    </row>
    <row r="156" spans="1:8" ht="11.25">
      <c r="A156" s="27" t="s">
        <v>430</v>
      </c>
      <c r="B156" s="20"/>
      <c r="C156" s="28"/>
      <c r="D156" s="31" t="s">
        <v>915</v>
      </c>
      <c r="E156" s="30"/>
      <c r="F156" s="24">
        <f t="shared" si="16"/>
        <v>16809</v>
      </c>
      <c r="G156" s="25">
        <f t="shared" si="16"/>
        <v>0</v>
      </c>
      <c r="H156" s="26">
        <f t="shared" si="17"/>
        <v>16809</v>
      </c>
    </row>
    <row r="157" spans="1:8" ht="11.25">
      <c r="A157" s="27" t="s">
        <v>328</v>
      </c>
      <c r="B157" s="20"/>
      <c r="C157" s="28"/>
      <c r="D157" s="31" t="s">
        <v>916</v>
      </c>
      <c r="E157" s="30"/>
      <c r="F157" s="24">
        <v>16809</v>
      </c>
      <c r="G157" s="25">
        <v>0</v>
      </c>
      <c r="H157" s="26">
        <f t="shared" si="17"/>
        <v>16809</v>
      </c>
    </row>
    <row r="158" spans="1:8" ht="45" customHeight="1">
      <c r="A158" s="47" t="s">
        <v>334</v>
      </c>
      <c r="B158" s="20"/>
      <c r="C158" s="28"/>
      <c r="D158" s="48" t="s">
        <v>917</v>
      </c>
      <c r="E158" s="30"/>
      <c r="F158" s="49">
        <f>F159+F177+F189</f>
        <v>4629933.63</v>
      </c>
      <c r="G158" s="50">
        <f>G159+G177+G189</f>
        <v>3274759.7900000005</v>
      </c>
      <c r="H158" s="51">
        <f aca="true" t="shared" si="18" ref="H158:H169">IF(ISNUMBER(F158),F158,0)-IF(ISNUMBER(G158),G158,0)</f>
        <v>1355173.8399999994</v>
      </c>
    </row>
    <row r="159" spans="1:8" ht="72.75" customHeight="1">
      <c r="A159" s="27" t="s">
        <v>585</v>
      </c>
      <c r="B159" s="20"/>
      <c r="C159" s="28"/>
      <c r="D159" s="31" t="s">
        <v>918</v>
      </c>
      <c r="E159" s="30"/>
      <c r="F159" s="54">
        <f>F160</f>
        <v>3896137.27</v>
      </c>
      <c r="G159" s="55">
        <f>G160</f>
        <v>2852983.24</v>
      </c>
      <c r="H159" s="56">
        <f t="shared" si="18"/>
        <v>1043154.0299999998</v>
      </c>
    </row>
    <row r="160" spans="1:8" ht="21" customHeight="1">
      <c r="A160" s="27" t="s">
        <v>566</v>
      </c>
      <c r="B160" s="20"/>
      <c r="C160" s="28"/>
      <c r="D160" s="31" t="s">
        <v>919</v>
      </c>
      <c r="E160" s="30"/>
      <c r="F160" s="54">
        <f>F161+F166</f>
        <v>3896137.27</v>
      </c>
      <c r="G160" s="55">
        <f>G161+G166</f>
        <v>2852983.24</v>
      </c>
      <c r="H160" s="56">
        <f t="shared" si="18"/>
        <v>1043154.0299999998</v>
      </c>
    </row>
    <row r="161" spans="1:8" ht="40.5">
      <c r="A161" s="27" t="s">
        <v>567</v>
      </c>
      <c r="B161" s="20">
        <v>2</v>
      </c>
      <c r="C161" s="28"/>
      <c r="D161" s="31" t="s">
        <v>920</v>
      </c>
      <c r="E161" s="30" t="s">
        <v>172</v>
      </c>
      <c r="F161" s="24">
        <f>F162</f>
        <v>3788259.23</v>
      </c>
      <c r="G161" s="25">
        <f>G162</f>
        <v>2756440.2</v>
      </c>
      <c r="H161" s="26">
        <f t="shared" si="18"/>
        <v>1031819.0299999998</v>
      </c>
    </row>
    <row r="162" spans="1:8" ht="11.25">
      <c r="A162" s="27" t="s">
        <v>428</v>
      </c>
      <c r="B162" s="20">
        <v>2</v>
      </c>
      <c r="C162" s="28"/>
      <c r="D162" s="31" t="s">
        <v>921</v>
      </c>
      <c r="E162" s="30" t="s">
        <v>173</v>
      </c>
      <c r="F162" s="24">
        <f>F163</f>
        <v>3788259.23</v>
      </c>
      <c r="G162" s="25">
        <f>G163</f>
        <v>2756440.2</v>
      </c>
      <c r="H162" s="26">
        <f t="shared" si="18"/>
        <v>1031819.0299999998</v>
      </c>
    </row>
    <row r="163" spans="1:8" ht="20.25">
      <c r="A163" s="27" t="s">
        <v>429</v>
      </c>
      <c r="B163" s="20">
        <v>2</v>
      </c>
      <c r="C163" s="28"/>
      <c r="D163" s="31" t="s">
        <v>922</v>
      </c>
      <c r="E163" s="30" t="s">
        <v>174</v>
      </c>
      <c r="F163" s="24">
        <f>F164+F165</f>
        <v>3788259.23</v>
      </c>
      <c r="G163" s="25">
        <f>G164+G165</f>
        <v>2756440.2</v>
      </c>
      <c r="H163" s="26">
        <f t="shared" si="18"/>
        <v>1031819.0299999998</v>
      </c>
    </row>
    <row r="164" spans="1:8" ht="11.25">
      <c r="A164" s="27" t="s">
        <v>145</v>
      </c>
      <c r="B164" s="20"/>
      <c r="C164" s="28"/>
      <c r="D164" s="31" t="s">
        <v>923</v>
      </c>
      <c r="E164" s="30"/>
      <c r="F164" s="24">
        <v>2909569.3</v>
      </c>
      <c r="G164" s="25">
        <v>2113733.43</v>
      </c>
      <c r="H164" s="26">
        <f t="shared" si="18"/>
        <v>795835.8699999996</v>
      </c>
    </row>
    <row r="165" spans="1:8" ht="20.25">
      <c r="A165" s="27" t="s">
        <v>565</v>
      </c>
      <c r="B165" s="20">
        <v>2</v>
      </c>
      <c r="C165" s="28"/>
      <c r="D165" s="31" t="s">
        <v>924</v>
      </c>
      <c r="E165" s="30" t="s">
        <v>175</v>
      </c>
      <c r="F165" s="24">
        <v>878689.93</v>
      </c>
      <c r="G165" s="25">
        <v>642706.77</v>
      </c>
      <c r="H165" s="26">
        <f t="shared" si="18"/>
        <v>235983.16000000003</v>
      </c>
    </row>
    <row r="166" spans="1:8" ht="40.5">
      <c r="A166" s="27" t="s">
        <v>568</v>
      </c>
      <c r="B166" s="20">
        <v>2</v>
      </c>
      <c r="C166" s="28"/>
      <c r="D166" s="31" t="s">
        <v>925</v>
      </c>
      <c r="E166" s="30" t="s">
        <v>176</v>
      </c>
      <c r="F166" s="24">
        <f>F167</f>
        <v>107878.04</v>
      </c>
      <c r="G166" s="25">
        <f>G167</f>
        <v>96543.04</v>
      </c>
      <c r="H166" s="26">
        <f t="shared" si="18"/>
        <v>11335</v>
      </c>
    </row>
    <row r="167" spans="1:8" ht="11.25">
      <c r="A167" s="27" t="s">
        <v>428</v>
      </c>
      <c r="B167" s="20">
        <v>2</v>
      </c>
      <c r="C167" s="28"/>
      <c r="D167" s="31" t="s">
        <v>926</v>
      </c>
      <c r="E167" s="30" t="s">
        <v>177</v>
      </c>
      <c r="F167" s="24">
        <f>F168+F172+F175</f>
        <v>107878.04</v>
      </c>
      <c r="G167" s="25">
        <f>G168+G172+G175</f>
        <v>96543.04</v>
      </c>
      <c r="H167" s="26">
        <f t="shared" si="18"/>
        <v>11335</v>
      </c>
    </row>
    <row r="168" spans="1:8" ht="20.25">
      <c r="A168" s="27" t="s">
        <v>429</v>
      </c>
      <c r="B168" s="20">
        <v>2</v>
      </c>
      <c r="C168" s="28"/>
      <c r="D168" s="31" t="s">
        <v>927</v>
      </c>
      <c r="E168" s="30" t="s">
        <v>178</v>
      </c>
      <c r="F168" s="24">
        <f>F169+F170+F171</f>
        <v>30820</v>
      </c>
      <c r="G168" s="25">
        <f>G169+G170+G171</f>
        <v>26625</v>
      </c>
      <c r="H168" s="26">
        <f t="shared" si="18"/>
        <v>4195</v>
      </c>
    </row>
    <row r="169" spans="1:8" ht="11.25">
      <c r="A169" s="27" t="s">
        <v>145</v>
      </c>
      <c r="B169" s="20">
        <v>2</v>
      </c>
      <c r="C169" s="28"/>
      <c r="D169" s="31" t="s">
        <v>928</v>
      </c>
      <c r="E169" s="30" t="s">
        <v>179</v>
      </c>
      <c r="F169" s="24">
        <v>20000</v>
      </c>
      <c r="G169" s="25">
        <v>20000</v>
      </c>
      <c r="H169" s="26">
        <f t="shared" si="18"/>
        <v>0</v>
      </c>
    </row>
    <row r="170" spans="1:8" ht="11.25">
      <c r="A170" s="27" t="s">
        <v>160</v>
      </c>
      <c r="B170" s="20"/>
      <c r="C170" s="28"/>
      <c r="D170" s="31" t="s">
        <v>929</v>
      </c>
      <c r="E170" s="30"/>
      <c r="F170" s="24">
        <v>4780</v>
      </c>
      <c r="G170" s="25">
        <v>585</v>
      </c>
      <c r="H170" s="26">
        <f>F170-G170</f>
        <v>4195</v>
      </c>
    </row>
    <row r="171" spans="1:8" ht="20.25">
      <c r="A171" s="27" t="s">
        <v>565</v>
      </c>
      <c r="B171" s="20"/>
      <c r="C171" s="28"/>
      <c r="D171" s="31" t="s">
        <v>930</v>
      </c>
      <c r="E171" s="30"/>
      <c r="F171" s="24">
        <v>6040</v>
      </c>
      <c r="G171" s="25">
        <v>6040</v>
      </c>
      <c r="H171" s="26">
        <f>F171-G171</f>
        <v>0</v>
      </c>
    </row>
    <row r="172" spans="1:8" ht="11.25">
      <c r="A172" s="27" t="s">
        <v>430</v>
      </c>
      <c r="B172" s="20"/>
      <c r="C172" s="28"/>
      <c r="D172" s="31" t="s">
        <v>931</v>
      </c>
      <c r="E172" s="30"/>
      <c r="F172" s="24">
        <f>F173+F174</f>
        <v>7140</v>
      </c>
      <c r="G172" s="25">
        <f>G173+G174</f>
        <v>0</v>
      </c>
      <c r="H172" s="26">
        <f>F172-G172</f>
        <v>7140</v>
      </c>
    </row>
    <row r="173" spans="1:8" ht="11.25">
      <c r="A173" s="27" t="s">
        <v>164</v>
      </c>
      <c r="B173" s="20"/>
      <c r="C173" s="28"/>
      <c r="D173" s="31" t="s">
        <v>932</v>
      </c>
      <c r="E173" s="30"/>
      <c r="F173" s="24">
        <v>6900</v>
      </c>
      <c r="G173" s="25">
        <v>0</v>
      </c>
      <c r="H173" s="26">
        <f>IF(ISNUMBER(F173),F173,0)-IF(ISNUMBER(G173),G173,0)</f>
        <v>6900</v>
      </c>
    </row>
    <row r="174" spans="1:8" ht="11.25">
      <c r="A174" s="27" t="s">
        <v>328</v>
      </c>
      <c r="B174" s="20"/>
      <c r="C174" s="28"/>
      <c r="D174" s="31" t="s">
        <v>933</v>
      </c>
      <c r="E174" s="30"/>
      <c r="F174" s="24">
        <v>240</v>
      </c>
      <c r="G174" s="25">
        <v>0</v>
      </c>
      <c r="H174" s="26">
        <f>F174-G174</f>
        <v>240</v>
      </c>
    </row>
    <row r="175" spans="1:8" ht="11.25">
      <c r="A175" s="27" t="s">
        <v>437</v>
      </c>
      <c r="B175" s="20">
        <v>2</v>
      </c>
      <c r="C175" s="28"/>
      <c r="D175" s="31" t="s">
        <v>934</v>
      </c>
      <c r="E175" s="30" t="s">
        <v>180</v>
      </c>
      <c r="F175" s="24">
        <f>F176</f>
        <v>69918.04</v>
      </c>
      <c r="G175" s="25">
        <f>G176</f>
        <v>69918.04</v>
      </c>
      <c r="H175" s="26">
        <f>IF(ISNUMBER(F175),F175,0)-IF(ISNUMBER(G175),G175,0)</f>
        <v>0</v>
      </c>
    </row>
    <row r="176" spans="1:8" ht="20.25">
      <c r="A176" s="27" t="s">
        <v>230</v>
      </c>
      <c r="B176" s="20"/>
      <c r="C176" s="28"/>
      <c r="D176" s="31" t="s">
        <v>935</v>
      </c>
      <c r="E176" s="30"/>
      <c r="F176" s="24">
        <v>69918.04</v>
      </c>
      <c r="G176" s="25">
        <v>69918.04</v>
      </c>
      <c r="H176" s="26">
        <f aca="true" t="shared" si="19" ref="H176:H198">F176-G176</f>
        <v>0</v>
      </c>
    </row>
    <row r="177" spans="1:8" ht="20.25">
      <c r="A177" s="27" t="s">
        <v>569</v>
      </c>
      <c r="B177" s="20"/>
      <c r="C177" s="28"/>
      <c r="D177" s="31" t="s">
        <v>936</v>
      </c>
      <c r="E177" s="30"/>
      <c r="F177" s="24">
        <f>F178</f>
        <v>733769.1599999999</v>
      </c>
      <c r="G177" s="25">
        <f>G178</f>
        <v>421749.35</v>
      </c>
      <c r="H177" s="26">
        <f t="shared" si="19"/>
        <v>312019.80999999994</v>
      </c>
    </row>
    <row r="178" spans="1:8" ht="20.25">
      <c r="A178" s="27" t="s">
        <v>570</v>
      </c>
      <c r="B178" s="20"/>
      <c r="C178" s="28"/>
      <c r="D178" s="31" t="s">
        <v>937</v>
      </c>
      <c r="E178" s="30"/>
      <c r="F178" s="24">
        <f>F179</f>
        <v>733769.1599999999</v>
      </c>
      <c r="G178" s="25">
        <f>G179</f>
        <v>421749.35</v>
      </c>
      <c r="H178" s="26">
        <f t="shared" si="19"/>
        <v>312019.80999999994</v>
      </c>
    </row>
    <row r="179" spans="1:8" ht="40.5">
      <c r="A179" s="27" t="s">
        <v>572</v>
      </c>
      <c r="B179" s="20"/>
      <c r="C179" s="28"/>
      <c r="D179" s="31" t="s">
        <v>938</v>
      </c>
      <c r="E179" s="30"/>
      <c r="F179" s="24">
        <f>F180+F186</f>
        <v>733769.1599999999</v>
      </c>
      <c r="G179" s="25">
        <f>G180+G186</f>
        <v>421749.35</v>
      </c>
      <c r="H179" s="26">
        <f t="shared" si="19"/>
        <v>312019.80999999994</v>
      </c>
    </row>
    <row r="180" spans="1:8" ht="11.25">
      <c r="A180" s="27" t="s">
        <v>428</v>
      </c>
      <c r="B180" s="20"/>
      <c r="C180" s="28"/>
      <c r="D180" s="31" t="s">
        <v>939</v>
      </c>
      <c r="E180" s="30"/>
      <c r="F180" s="24">
        <f>F181</f>
        <v>532022.72</v>
      </c>
      <c r="G180" s="25">
        <f>G181</f>
        <v>313618.35</v>
      </c>
      <c r="H180" s="26">
        <f t="shared" si="19"/>
        <v>218404.37</v>
      </c>
    </row>
    <row r="181" spans="1:8" ht="11.25">
      <c r="A181" s="27" t="s">
        <v>430</v>
      </c>
      <c r="B181" s="20"/>
      <c r="C181" s="28"/>
      <c r="D181" s="31" t="s">
        <v>940</v>
      </c>
      <c r="E181" s="30"/>
      <c r="F181" s="24">
        <f>F182+F183+F184+F185</f>
        <v>532022.72</v>
      </c>
      <c r="G181" s="25">
        <f>G182+G183+G184+G185</f>
        <v>313618.35</v>
      </c>
      <c r="H181" s="26">
        <f t="shared" si="19"/>
        <v>218404.37</v>
      </c>
    </row>
    <row r="182" spans="1:8" ht="11.25">
      <c r="A182" s="27" t="s">
        <v>150</v>
      </c>
      <c r="B182" s="20"/>
      <c r="C182" s="28"/>
      <c r="D182" s="31" t="s">
        <v>941</v>
      </c>
      <c r="E182" s="30"/>
      <c r="F182" s="24">
        <v>90297.96</v>
      </c>
      <c r="G182" s="25">
        <v>57999.67</v>
      </c>
      <c r="H182" s="26">
        <f t="shared" si="19"/>
        <v>32298.290000000008</v>
      </c>
    </row>
    <row r="183" spans="1:8" ht="11.25">
      <c r="A183" s="27" t="s">
        <v>166</v>
      </c>
      <c r="B183" s="20"/>
      <c r="C183" s="28"/>
      <c r="D183" s="31" t="s">
        <v>942</v>
      </c>
      <c r="E183" s="30"/>
      <c r="F183" s="24">
        <v>68257.25</v>
      </c>
      <c r="G183" s="25">
        <v>25716.08</v>
      </c>
      <c r="H183" s="26">
        <f t="shared" si="19"/>
        <v>42541.17</v>
      </c>
    </row>
    <row r="184" spans="1:8" ht="20.25">
      <c r="A184" s="27" t="s">
        <v>463</v>
      </c>
      <c r="B184" s="20"/>
      <c r="C184" s="28"/>
      <c r="D184" s="31" t="s">
        <v>943</v>
      </c>
      <c r="E184" s="30"/>
      <c r="F184" s="24">
        <v>5832.12</v>
      </c>
      <c r="G184" s="25">
        <v>1080.6</v>
      </c>
      <c r="H184" s="26">
        <f t="shared" si="19"/>
        <v>4751.52</v>
      </c>
    </row>
    <row r="185" spans="1:8" ht="11.25">
      <c r="A185" s="27" t="s">
        <v>328</v>
      </c>
      <c r="B185" s="20"/>
      <c r="C185" s="28"/>
      <c r="D185" s="31" t="s">
        <v>944</v>
      </c>
      <c r="E185" s="30"/>
      <c r="F185" s="24">
        <v>367635.39</v>
      </c>
      <c r="G185" s="25">
        <v>228822</v>
      </c>
      <c r="H185" s="26">
        <f t="shared" si="19"/>
        <v>138813.39</v>
      </c>
    </row>
    <row r="186" spans="1:8" ht="11.25">
      <c r="A186" s="27" t="s">
        <v>431</v>
      </c>
      <c r="B186" s="20"/>
      <c r="C186" s="28"/>
      <c r="D186" s="31" t="s">
        <v>945</v>
      </c>
      <c r="E186" s="30"/>
      <c r="F186" s="24">
        <f>F187+F188</f>
        <v>201746.44</v>
      </c>
      <c r="G186" s="25">
        <f>G187+G188</f>
        <v>108131</v>
      </c>
      <c r="H186" s="26">
        <f t="shared" si="19"/>
        <v>93615.44</v>
      </c>
    </row>
    <row r="187" spans="1:8" ht="20.25">
      <c r="A187" s="27" t="s">
        <v>156</v>
      </c>
      <c r="B187" s="20"/>
      <c r="C187" s="28"/>
      <c r="D187" s="31" t="s">
        <v>946</v>
      </c>
      <c r="E187" s="30"/>
      <c r="F187" s="24">
        <v>3500</v>
      </c>
      <c r="G187" s="25">
        <v>3500</v>
      </c>
      <c r="H187" s="26">
        <f t="shared" si="19"/>
        <v>0</v>
      </c>
    </row>
    <row r="188" spans="1:8" ht="20.25">
      <c r="A188" s="27" t="s">
        <v>157</v>
      </c>
      <c r="B188" s="20"/>
      <c r="C188" s="28"/>
      <c r="D188" s="31" t="s">
        <v>947</v>
      </c>
      <c r="E188" s="30"/>
      <c r="F188" s="24">
        <v>198246.44</v>
      </c>
      <c r="G188" s="25">
        <v>104631</v>
      </c>
      <c r="H188" s="26">
        <f t="shared" si="19"/>
        <v>93615.44</v>
      </c>
    </row>
    <row r="189" spans="1:8" ht="11.25">
      <c r="A189" s="27" t="s">
        <v>576</v>
      </c>
      <c r="B189" s="20"/>
      <c r="C189" s="28"/>
      <c r="D189" s="31" t="s">
        <v>948</v>
      </c>
      <c r="E189" s="30"/>
      <c r="F189" s="24">
        <f aca="true" t="shared" si="20" ref="F189:G192">F190</f>
        <v>27.2</v>
      </c>
      <c r="G189" s="25">
        <f t="shared" si="20"/>
        <v>27.2</v>
      </c>
      <c r="H189" s="26">
        <f t="shared" si="19"/>
        <v>0</v>
      </c>
    </row>
    <row r="190" spans="1:8" ht="20.25">
      <c r="A190" s="27" t="s">
        <v>579</v>
      </c>
      <c r="B190" s="20"/>
      <c r="C190" s="28"/>
      <c r="D190" s="31" t="s">
        <v>949</v>
      </c>
      <c r="E190" s="30"/>
      <c r="F190" s="24">
        <f t="shared" si="20"/>
        <v>27.2</v>
      </c>
      <c r="G190" s="25">
        <f t="shared" si="20"/>
        <v>27.2</v>
      </c>
      <c r="H190" s="26">
        <f t="shared" si="19"/>
        <v>0</v>
      </c>
    </row>
    <row r="191" spans="1:8" ht="20.25">
      <c r="A191" s="27" t="s">
        <v>580</v>
      </c>
      <c r="B191" s="20"/>
      <c r="C191" s="28"/>
      <c r="D191" s="31" t="s">
        <v>950</v>
      </c>
      <c r="E191" s="30"/>
      <c r="F191" s="24">
        <f t="shared" si="20"/>
        <v>27.2</v>
      </c>
      <c r="G191" s="25">
        <f t="shared" si="20"/>
        <v>27.2</v>
      </c>
      <c r="H191" s="26">
        <f t="shared" si="19"/>
        <v>0</v>
      </c>
    </row>
    <row r="192" spans="1:8" ht="11.25">
      <c r="A192" s="27" t="s">
        <v>428</v>
      </c>
      <c r="B192" s="20"/>
      <c r="C192" s="28"/>
      <c r="D192" s="31" t="s">
        <v>951</v>
      </c>
      <c r="E192" s="30"/>
      <c r="F192" s="24">
        <f t="shared" si="20"/>
        <v>27.2</v>
      </c>
      <c r="G192" s="25">
        <f t="shared" si="20"/>
        <v>27.2</v>
      </c>
      <c r="H192" s="26">
        <f t="shared" si="19"/>
        <v>0</v>
      </c>
    </row>
    <row r="193" spans="1:8" ht="11.25">
      <c r="A193" s="27" t="s">
        <v>154</v>
      </c>
      <c r="B193" s="20"/>
      <c r="C193" s="28"/>
      <c r="D193" s="31" t="s">
        <v>952</v>
      </c>
      <c r="E193" s="30"/>
      <c r="F193" s="24">
        <v>27.2</v>
      </c>
      <c r="G193" s="25">
        <v>27.2</v>
      </c>
      <c r="H193" s="26">
        <f t="shared" si="19"/>
        <v>0</v>
      </c>
    </row>
    <row r="194" spans="1:8" ht="20.25">
      <c r="A194" s="47" t="s">
        <v>523</v>
      </c>
      <c r="B194" s="20"/>
      <c r="C194" s="28"/>
      <c r="D194" s="48" t="s">
        <v>588</v>
      </c>
      <c r="E194" s="30"/>
      <c r="F194" s="49">
        <f aca="true" t="shared" si="21" ref="F194:G197">F195</f>
        <v>1763362.76</v>
      </c>
      <c r="G194" s="50">
        <f t="shared" si="21"/>
        <v>1763362.76</v>
      </c>
      <c r="H194" s="51">
        <f t="shared" si="19"/>
        <v>0</v>
      </c>
    </row>
    <row r="195" spans="1:8" ht="11.25">
      <c r="A195" s="27" t="s">
        <v>576</v>
      </c>
      <c r="B195" s="20"/>
      <c r="C195" s="28"/>
      <c r="D195" s="31" t="s">
        <v>953</v>
      </c>
      <c r="E195" s="30"/>
      <c r="F195" s="24">
        <f t="shared" si="21"/>
        <v>1763362.76</v>
      </c>
      <c r="G195" s="25">
        <f t="shared" si="21"/>
        <v>1763362.76</v>
      </c>
      <c r="H195" s="26">
        <f t="shared" si="19"/>
        <v>0</v>
      </c>
    </row>
    <row r="196" spans="1:8" ht="11.25">
      <c r="A196" s="27" t="s">
        <v>589</v>
      </c>
      <c r="B196" s="20"/>
      <c r="C196" s="28"/>
      <c r="D196" s="31" t="s">
        <v>954</v>
      </c>
      <c r="E196" s="30"/>
      <c r="F196" s="24">
        <f t="shared" si="21"/>
        <v>1763362.76</v>
      </c>
      <c r="G196" s="25">
        <f t="shared" si="21"/>
        <v>1763362.76</v>
      </c>
      <c r="H196" s="26">
        <f t="shared" si="19"/>
        <v>0</v>
      </c>
    </row>
    <row r="197" spans="1:8" ht="11.25">
      <c r="A197" s="27" t="s">
        <v>428</v>
      </c>
      <c r="B197" s="20"/>
      <c r="C197" s="28"/>
      <c r="D197" s="31" t="s">
        <v>955</v>
      </c>
      <c r="E197" s="30"/>
      <c r="F197" s="24">
        <f t="shared" si="21"/>
        <v>1763362.76</v>
      </c>
      <c r="G197" s="25">
        <f t="shared" si="21"/>
        <v>1763362.76</v>
      </c>
      <c r="H197" s="26">
        <f t="shared" si="19"/>
        <v>0</v>
      </c>
    </row>
    <row r="198" spans="1:8" ht="11.25">
      <c r="A198" s="27" t="s">
        <v>154</v>
      </c>
      <c r="B198" s="20"/>
      <c r="C198" s="28"/>
      <c r="D198" s="31" t="s">
        <v>956</v>
      </c>
      <c r="E198" s="30"/>
      <c r="F198" s="24">
        <v>1763362.76</v>
      </c>
      <c r="G198" s="25">
        <v>1763362.76</v>
      </c>
      <c r="H198" s="26">
        <f t="shared" si="19"/>
        <v>0</v>
      </c>
    </row>
    <row r="199" spans="1:8" ht="11.25">
      <c r="A199" s="47" t="s">
        <v>335</v>
      </c>
      <c r="B199" s="20"/>
      <c r="C199" s="28"/>
      <c r="D199" s="48" t="s">
        <v>957</v>
      </c>
      <c r="E199" s="30"/>
      <c r="F199" s="49">
        <f aca="true" t="shared" si="22" ref="F199:G202">F200</f>
        <v>50000</v>
      </c>
      <c r="G199" s="50">
        <f t="shared" si="22"/>
        <v>0</v>
      </c>
      <c r="H199" s="51">
        <f>IF(ISNUMBER(F199),F199,0)-IF(ISNUMBER(G199),G199,0)</f>
        <v>50000</v>
      </c>
    </row>
    <row r="200" spans="1:8" ht="11.25">
      <c r="A200" s="27" t="s">
        <v>576</v>
      </c>
      <c r="B200" s="20"/>
      <c r="C200" s="28"/>
      <c r="D200" s="31" t="s">
        <v>958</v>
      </c>
      <c r="E200" s="30"/>
      <c r="F200" s="54">
        <f t="shared" si="22"/>
        <v>50000</v>
      </c>
      <c r="G200" s="55">
        <f t="shared" si="22"/>
        <v>0</v>
      </c>
      <c r="H200" s="56">
        <f>IF(ISNUMBER(F200),F200,0)-IF(ISNUMBER(G200),G200,0)</f>
        <v>50000</v>
      </c>
    </row>
    <row r="201" spans="1:8" ht="11.25">
      <c r="A201" s="27" t="s">
        <v>581</v>
      </c>
      <c r="B201" s="20">
        <v>2</v>
      </c>
      <c r="C201" s="28"/>
      <c r="D201" s="31" t="s">
        <v>959</v>
      </c>
      <c r="E201" s="30" t="s">
        <v>181</v>
      </c>
      <c r="F201" s="24">
        <f t="shared" si="22"/>
        <v>50000</v>
      </c>
      <c r="G201" s="25">
        <f t="shared" si="22"/>
        <v>0</v>
      </c>
      <c r="H201" s="26">
        <f>IF(ISNUMBER(F201),F201,0)-IF(ISNUMBER(G201),G201,0)</f>
        <v>50000</v>
      </c>
    </row>
    <row r="202" spans="1:8" ht="11.25">
      <c r="A202" s="27" t="s">
        <v>428</v>
      </c>
      <c r="B202" s="20"/>
      <c r="C202" s="28"/>
      <c r="D202" s="31" t="s">
        <v>960</v>
      </c>
      <c r="E202" s="30"/>
      <c r="F202" s="24">
        <f t="shared" si="22"/>
        <v>50000</v>
      </c>
      <c r="G202" s="25">
        <f t="shared" si="22"/>
        <v>0</v>
      </c>
      <c r="H202" s="26">
        <f>F202-G202</f>
        <v>50000</v>
      </c>
    </row>
    <row r="203" spans="1:8" ht="11.25">
      <c r="A203" s="27" t="s">
        <v>154</v>
      </c>
      <c r="B203" s="20"/>
      <c r="C203" s="28"/>
      <c r="D203" s="31" t="s">
        <v>961</v>
      </c>
      <c r="E203" s="30"/>
      <c r="F203" s="24">
        <v>50000</v>
      </c>
      <c r="G203" s="25"/>
      <c r="H203" s="26">
        <f>F203-G203</f>
        <v>50000</v>
      </c>
    </row>
    <row r="204" spans="1:8" ht="20.25">
      <c r="A204" s="47" t="s">
        <v>336</v>
      </c>
      <c r="B204" s="20"/>
      <c r="C204" s="28"/>
      <c r="D204" s="48" t="s">
        <v>962</v>
      </c>
      <c r="E204" s="30"/>
      <c r="F204" s="49">
        <f>F205+F228+F245</f>
        <v>14443477.209999999</v>
      </c>
      <c r="G204" s="50">
        <f>G205+G228+G245</f>
        <v>9445855.03</v>
      </c>
      <c r="H204" s="51">
        <f aca="true" t="shared" si="23" ref="H204:H211">IF(ISNUMBER(F204),F204,0)-IF(ISNUMBER(G204),G204,0)</f>
        <v>4997622.18</v>
      </c>
    </row>
    <row r="205" spans="1:8" ht="71.25">
      <c r="A205" s="27" t="s">
        <v>585</v>
      </c>
      <c r="B205" s="20"/>
      <c r="C205" s="28"/>
      <c r="D205" s="31" t="s">
        <v>963</v>
      </c>
      <c r="E205" s="30"/>
      <c r="F205" s="54">
        <f>F206+F212</f>
        <v>3115157.94</v>
      </c>
      <c r="G205" s="55">
        <f>G206+G212</f>
        <v>2089586.2899999998</v>
      </c>
      <c r="H205" s="56">
        <f t="shared" si="23"/>
        <v>1025571.6500000001</v>
      </c>
    </row>
    <row r="206" spans="1:8" ht="20.25">
      <c r="A206" s="27" t="s">
        <v>563</v>
      </c>
      <c r="B206" s="20"/>
      <c r="C206" s="28"/>
      <c r="D206" s="31" t="s">
        <v>964</v>
      </c>
      <c r="E206" s="30"/>
      <c r="F206" s="54">
        <f aca="true" t="shared" si="24" ref="F206:G208">F207</f>
        <v>231281.15</v>
      </c>
      <c r="G206" s="55">
        <f t="shared" si="24"/>
        <v>111883.45</v>
      </c>
      <c r="H206" s="56">
        <f t="shared" si="23"/>
        <v>119397.7</v>
      </c>
    </row>
    <row r="207" spans="1:8" ht="40.5">
      <c r="A207" s="27" t="s">
        <v>564</v>
      </c>
      <c r="B207" s="20">
        <v>2</v>
      </c>
      <c r="C207" s="28"/>
      <c r="D207" s="31" t="s">
        <v>965</v>
      </c>
      <c r="E207" s="30" t="s">
        <v>182</v>
      </c>
      <c r="F207" s="24">
        <f t="shared" si="24"/>
        <v>231281.15</v>
      </c>
      <c r="G207" s="25">
        <f t="shared" si="24"/>
        <v>111883.45</v>
      </c>
      <c r="H207" s="26">
        <f t="shared" si="23"/>
        <v>119397.7</v>
      </c>
    </row>
    <row r="208" spans="1:8" ht="11.25">
      <c r="A208" s="27" t="s">
        <v>428</v>
      </c>
      <c r="B208" s="20"/>
      <c r="C208" s="28"/>
      <c r="D208" s="31" t="s">
        <v>966</v>
      </c>
      <c r="E208" s="30"/>
      <c r="F208" s="24">
        <f t="shared" si="24"/>
        <v>231281.15</v>
      </c>
      <c r="G208" s="25">
        <f t="shared" si="24"/>
        <v>111883.45</v>
      </c>
      <c r="H208" s="26">
        <f t="shared" si="23"/>
        <v>119397.7</v>
      </c>
    </row>
    <row r="209" spans="1:8" ht="20.25">
      <c r="A209" s="27" t="s">
        <v>429</v>
      </c>
      <c r="B209" s="20">
        <v>2</v>
      </c>
      <c r="C209" s="28"/>
      <c r="D209" s="31" t="s">
        <v>967</v>
      </c>
      <c r="E209" s="30" t="s">
        <v>183</v>
      </c>
      <c r="F209" s="24">
        <f>F210+F211</f>
        <v>231281.15</v>
      </c>
      <c r="G209" s="25">
        <f>G210+G211</f>
        <v>111883.45</v>
      </c>
      <c r="H209" s="26">
        <f t="shared" si="23"/>
        <v>119397.7</v>
      </c>
    </row>
    <row r="210" spans="1:8" ht="11.25">
      <c r="A210" s="27" t="s">
        <v>145</v>
      </c>
      <c r="B210" s="20"/>
      <c r="C210" s="28"/>
      <c r="D210" s="31" t="s">
        <v>968</v>
      </c>
      <c r="E210" s="30"/>
      <c r="F210" s="24">
        <v>177634.86</v>
      </c>
      <c r="G210" s="25">
        <v>86163.93</v>
      </c>
      <c r="H210" s="26">
        <f t="shared" si="23"/>
        <v>91470.93</v>
      </c>
    </row>
    <row r="211" spans="1:8" ht="20.25">
      <c r="A211" s="27" t="s">
        <v>565</v>
      </c>
      <c r="B211" s="20">
        <v>2</v>
      </c>
      <c r="C211" s="28"/>
      <c r="D211" s="31" t="s">
        <v>969</v>
      </c>
      <c r="E211" s="30" t="s">
        <v>184</v>
      </c>
      <c r="F211" s="24">
        <v>53646.29</v>
      </c>
      <c r="G211" s="25">
        <v>25719.52</v>
      </c>
      <c r="H211" s="26">
        <f t="shared" si="23"/>
        <v>27926.77</v>
      </c>
    </row>
    <row r="212" spans="1:8" ht="20.25">
      <c r="A212" s="27" t="s">
        <v>566</v>
      </c>
      <c r="B212" s="20"/>
      <c r="C212" s="28"/>
      <c r="D212" s="31" t="s">
        <v>970</v>
      </c>
      <c r="E212" s="30"/>
      <c r="F212" s="24">
        <f>F213+F218</f>
        <v>2883876.79</v>
      </c>
      <c r="G212" s="25">
        <f>G213+G218</f>
        <v>1977702.8399999999</v>
      </c>
      <c r="H212" s="26">
        <f>F212-G212</f>
        <v>906173.9500000002</v>
      </c>
    </row>
    <row r="213" spans="1:8" ht="40.5">
      <c r="A213" s="27" t="s">
        <v>567</v>
      </c>
      <c r="B213" s="20">
        <v>2</v>
      </c>
      <c r="C213" s="28"/>
      <c r="D213" s="31" t="s">
        <v>971</v>
      </c>
      <c r="E213" s="30" t="s">
        <v>185</v>
      </c>
      <c r="F213" s="24">
        <f>F214</f>
        <v>2839945.14</v>
      </c>
      <c r="G213" s="25">
        <f>G214</f>
        <v>1934031.19</v>
      </c>
      <c r="H213" s="26">
        <f>IF(ISNUMBER(F213),F213,0)-IF(ISNUMBER(G213),G213,0)</f>
        <v>905913.9500000002</v>
      </c>
    </row>
    <row r="214" spans="1:8" ht="11.25">
      <c r="A214" s="27" t="s">
        <v>428</v>
      </c>
      <c r="B214" s="20">
        <v>2</v>
      </c>
      <c r="C214" s="28"/>
      <c r="D214" s="31" t="s">
        <v>972</v>
      </c>
      <c r="E214" s="30" t="s">
        <v>186</v>
      </c>
      <c r="F214" s="24">
        <f>F215</f>
        <v>2839945.14</v>
      </c>
      <c r="G214" s="25">
        <f>G215</f>
        <v>1934031.19</v>
      </c>
      <c r="H214" s="26">
        <f>IF(ISNUMBER(F214),F214,0)-IF(ISNUMBER(G214),G214,0)</f>
        <v>905913.9500000002</v>
      </c>
    </row>
    <row r="215" spans="1:8" ht="20.25">
      <c r="A215" s="27" t="s">
        <v>429</v>
      </c>
      <c r="B215" s="20">
        <v>2</v>
      </c>
      <c r="C215" s="28"/>
      <c r="D215" s="31" t="s">
        <v>973</v>
      </c>
      <c r="E215" s="30" t="s">
        <v>187</v>
      </c>
      <c r="F215" s="24">
        <f>F216+F217</f>
        <v>2839945.14</v>
      </c>
      <c r="G215" s="25">
        <f>G216+G217</f>
        <v>1934031.19</v>
      </c>
      <c r="H215" s="26">
        <f>IF(ISNUMBER(F215),F215,0)-IF(ISNUMBER(G215),G215,0)</f>
        <v>905913.9500000002</v>
      </c>
    </row>
    <row r="216" spans="1:8" ht="11.25">
      <c r="A216" s="27" t="s">
        <v>145</v>
      </c>
      <c r="B216" s="20"/>
      <c r="C216" s="28"/>
      <c r="D216" s="31" t="s">
        <v>974</v>
      </c>
      <c r="E216" s="30"/>
      <c r="F216" s="24">
        <v>2181217.46</v>
      </c>
      <c r="G216" s="25">
        <v>1494198.46</v>
      </c>
      <c r="H216" s="26">
        <f>F216-G216</f>
        <v>687019</v>
      </c>
    </row>
    <row r="217" spans="1:8" ht="20.25">
      <c r="A217" s="27" t="s">
        <v>565</v>
      </c>
      <c r="B217" s="20"/>
      <c r="C217" s="28"/>
      <c r="D217" s="31" t="s">
        <v>975</v>
      </c>
      <c r="E217" s="30"/>
      <c r="F217" s="24">
        <v>658727.68</v>
      </c>
      <c r="G217" s="25">
        <v>439832.73</v>
      </c>
      <c r="H217" s="26">
        <f>F217-G217</f>
        <v>218894.95000000007</v>
      </c>
    </row>
    <row r="218" spans="1:8" ht="40.5">
      <c r="A218" s="27" t="s">
        <v>568</v>
      </c>
      <c r="B218" s="20">
        <v>2</v>
      </c>
      <c r="C218" s="28"/>
      <c r="D218" s="31" t="s">
        <v>976</v>
      </c>
      <c r="E218" s="30" t="s">
        <v>188</v>
      </c>
      <c r="F218" s="24">
        <f>F219</f>
        <v>43931.65</v>
      </c>
      <c r="G218" s="25">
        <f>G219</f>
        <v>43671.65</v>
      </c>
      <c r="H218" s="26">
        <f>IF(ISNUMBER(F218),F218,0)-IF(ISNUMBER(G218),G218,0)</f>
        <v>260</v>
      </c>
    </row>
    <row r="219" spans="1:8" ht="11.25">
      <c r="A219" s="27" t="s">
        <v>428</v>
      </c>
      <c r="B219" s="20"/>
      <c r="C219" s="28"/>
      <c r="D219" s="31" t="s">
        <v>977</v>
      </c>
      <c r="E219" s="30"/>
      <c r="F219" s="24">
        <f>F220+F224+F226</f>
        <v>43931.65</v>
      </c>
      <c r="G219" s="25">
        <f>G220+G224+G226</f>
        <v>43671.65</v>
      </c>
      <c r="H219" s="26">
        <f>IF(ISNUMBER(F219),F219,0)-IF(ISNUMBER(G219),G219,0)</f>
        <v>260</v>
      </c>
    </row>
    <row r="220" spans="1:8" ht="20.25">
      <c r="A220" s="27" t="s">
        <v>429</v>
      </c>
      <c r="B220" s="20">
        <v>2</v>
      </c>
      <c r="C220" s="28"/>
      <c r="D220" s="31" t="s">
        <v>978</v>
      </c>
      <c r="E220" s="30" t="s">
        <v>189</v>
      </c>
      <c r="F220" s="24">
        <f>F221+F222+F223</f>
        <v>20310</v>
      </c>
      <c r="G220" s="25">
        <f>G221+G222+G223</f>
        <v>20050</v>
      </c>
      <c r="H220" s="26">
        <f>IF(ISNUMBER(F220),F220,0)-IF(ISNUMBER(G220),G220,0)</f>
        <v>260</v>
      </c>
    </row>
    <row r="221" spans="1:8" ht="11.25">
      <c r="A221" s="27" t="s">
        <v>145</v>
      </c>
      <c r="B221" s="20">
        <v>2</v>
      </c>
      <c r="C221" s="28"/>
      <c r="D221" s="31" t="s">
        <v>979</v>
      </c>
      <c r="E221" s="30" t="s">
        <v>190</v>
      </c>
      <c r="F221" s="24">
        <v>15000</v>
      </c>
      <c r="G221" s="25">
        <v>15000</v>
      </c>
      <c r="H221" s="26">
        <f>IF(ISNUMBER(F221),F221,0)-IF(ISNUMBER(G221),G221,0)</f>
        <v>0</v>
      </c>
    </row>
    <row r="222" spans="1:8" ht="11.25">
      <c r="A222" s="27" t="s">
        <v>160</v>
      </c>
      <c r="B222" s="20"/>
      <c r="C222" s="28"/>
      <c r="D222" s="31" t="s">
        <v>980</v>
      </c>
      <c r="E222" s="30"/>
      <c r="F222" s="24">
        <v>780</v>
      </c>
      <c r="G222" s="25">
        <v>520</v>
      </c>
      <c r="H222" s="26">
        <f aca="true" t="shared" si="25" ref="H222:H253">F222-G222</f>
        <v>260</v>
      </c>
    </row>
    <row r="223" spans="1:8" ht="20.25">
      <c r="A223" s="27" t="s">
        <v>565</v>
      </c>
      <c r="B223" s="20"/>
      <c r="C223" s="28"/>
      <c r="D223" s="31" t="s">
        <v>981</v>
      </c>
      <c r="E223" s="30"/>
      <c r="F223" s="24">
        <v>4530</v>
      </c>
      <c r="G223" s="25">
        <v>4530</v>
      </c>
      <c r="H223" s="26">
        <f t="shared" si="25"/>
        <v>0</v>
      </c>
    </row>
    <row r="224" spans="1:8" ht="11.25">
      <c r="A224" s="27" t="s">
        <v>430</v>
      </c>
      <c r="B224" s="20"/>
      <c r="C224" s="28"/>
      <c r="D224" s="31" t="s">
        <v>982</v>
      </c>
      <c r="E224" s="30"/>
      <c r="F224" s="24">
        <f>F225</f>
        <v>602</v>
      </c>
      <c r="G224" s="25">
        <f>G225</f>
        <v>602</v>
      </c>
      <c r="H224" s="26">
        <f t="shared" si="25"/>
        <v>0</v>
      </c>
    </row>
    <row r="225" spans="1:8" ht="11.25">
      <c r="A225" s="27" t="s">
        <v>164</v>
      </c>
      <c r="B225" s="20"/>
      <c r="C225" s="28"/>
      <c r="D225" s="31" t="s">
        <v>983</v>
      </c>
      <c r="E225" s="30"/>
      <c r="F225" s="24">
        <v>602</v>
      </c>
      <c r="G225" s="25">
        <v>602</v>
      </c>
      <c r="H225" s="26">
        <f t="shared" si="25"/>
        <v>0</v>
      </c>
    </row>
    <row r="226" spans="1:8" ht="11.25">
      <c r="A226" s="27" t="s">
        <v>437</v>
      </c>
      <c r="B226" s="20"/>
      <c r="C226" s="28"/>
      <c r="D226" s="31" t="s">
        <v>984</v>
      </c>
      <c r="E226" s="30"/>
      <c r="F226" s="24">
        <f>F227</f>
        <v>23019.65</v>
      </c>
      <c r="G226" s="25">
        <f>G227</f>
        <v>23019.65</v>
      </c>
      <c r="H226" s="26">
        <f t="shared" si="25"/>
        <v>0</v>
      </c>
    </row>
    <row r="227" spans="1:8" ht="20.25">
      <c r="A227" s="27" t="s">
        <v>230</v>
      </c>
      <c r="B227" s="20"/>
      <c r="C227" s="28"/>
      <c r="D227" s="31" t="s">
        <v>985</v>
      </c>
      <c r="E227" s="30"/>
      <c r="F227" s="24">
        <v>23019.65</v>
      </c>
      <c r="G227" s="25">
        <v>23019.65</v>
      </c>
      <c r="H227" s="26">
        <f t="shared" si="25"/>
        <v>0</v>
      </c>
    </row>
    <row r="228" spans="1:8" ht="20.25">
      <c r="A228" s="27" t="s">
        <v>569</v>
      </c>
      <c r="B228" s="20"/>
      <c r="C228" s="28"/>
      <c r="D228" s="31" t="s">
        <v>986</v>
      </c>
      <c r="E228" s="30"/>
      <c r="F228" s="24">
        <f>F229</f>
        <v>11225999.27</v>
      </c>
      <c r="G228" s="25">
        <f>G229</f>
        <v>7354374.04</v>
      </c>
      <c r="H228" s="26">
        <f t="shared" si="25"/>
        <v>3871625.2299999995</v>
      </c>
    </row>
    <row r="229" spans="1:8" ht="20.25">
      <c r="A229" s="27" t="s">
        <v>570</v>
      </c>
      <c r="B229" s="20"/>
      <c r="C229" s="28"/>
      <c r="D229" s="31" t="s">
        <v>987</v>
      </c>
      <c r="E229" s="30"/>
      <c r="F229" s="24">
        <f>F230+F234</f>
        <v>11225999.27</v>
      </c>
      <c r="G229" s="25">
        <f>G230+G234</f>
        <v>7354374.04</v>
      </c>
      <c r="H229" s="26">
        <f t="shared" si="25"/>
        <v>3871625.2299999995</v>
      </c>
    </row>
    <row r="230" spans="1:8" ht="40.5">
      <c r="A230" s="27" t="s">
        <v>571</v>
      </c>
      <c r="B230" s="20"/>
      <c r="C230" s="28"/>
      <c r="D230" s="31" t="s">
        <v>988</v>
      </c>
      <c r="E230" s="30"/>
      <c r="F230" s="24">
        <f aca="true" t="shared" si="26" ref="F230:G232">F231</f>
        <v>6853853.78</v>
      </c>
      <c r="G230" s="25">
        <f t="shared" si="26"/>
        <v>5892571.75</v>
      </c>
      <c r="H230" s="26">
        <f t="shared" si="25"/>
        <v>961282.0300000003</v>
      </c>
    </row>
    <row r="231" spans="1:8" ht="11.25">
      <c r="A231" s="27" t="s">
        <v>428</v>
      </c>
      <c r="B231" s="20"/>
      <c r="C231" s="28"/>
      <c r="D231" s="31" t="s">
        <v>989</v>
      </c>
      <c r="E231" s="30"/>
      <c r="F231" s="24">
        <f t="shared" si="26"/>
        <v>6853853.78</v>
      </c>
      <c r="G231" s="25">
        <f t="shared" si="26"/>
        <v>5892571.75</v>
      </c>
      <c r="H231" s="26">
        <f t="shared" si="25"/>
        <v>961282.0300000003</v>
      </c>
    </row>
    <row r="232" spans="1:8" ht="11.25">
      <c r="A232" s="27" t="s">
        <v>430</v>
      </c>
      <c r="B232" s="20"/>
      <c r="C232" s="28"/>
      <c r="D232" s="31" t="s">
        <v>990</v>
      </c>
      <c r="E232" s="30"/>
      <c r="F232" s="24">
        <f t="shared" si="26"/>
        <v>6853853.78</v>
      </c>
      <c r="G232" s="25">
        <f t="shared" si="26"/>
        <v>5892571.75</v>
      </c>
      <c r="H232" s="26">
        <f t="shared" si="25"/>
        <v>961282.0300000003</v>
      </c>
    </row>
    <row r="233" spans="1:8" ht="20.25">
      <c r="A233" s="27" t="s">
        <v>463</v>
      </c>
      <c r="B233" s="20"/>
      <c r="C233" s="28"/>
      <c r="D233" s="31" t="s">
        <v>991</v>
      </c>
      <c r="E233" s="30"/>
      <c r="F233" s="24">
        <v>6853853.78</v>
      </c>
      <c r="G233" s="25">
        <v>5892571.75</v>
      </c>
      <c r="H233" s="26">
        <f t="shared" si="25"/>
        <v>961282.0300000003</v>
      </c>
    </row>
    <row r="234" spans="1:8" ht="40.5">
      <c r="A234" s="27" t="s">
        <v>572</v>
      </c>
      <c r="B234" s="20"/>
      <c r="C234" s="28"/>
      <c r="D234" s="31" t="s">
        <v>992</v>
      </c>
      <c r="E234" s="30"/>
      <c r="F234" s="24">
        <f>F235+F242</f>
        <v>4372145.49</v>
      </c>
      <c r="G234" s="25">
        <f>G235+G242</f>
        <v>1461802.29</v>
      </c>
      <c r="H234" s="26">
        <f t="shared" si="25"/>
        <v>2910343.2</v>
      </c>
    </row>
    <row r="235" spans="1:8" ht="11.25">
      <c r="A235" s="27" t="s">
        <v>428</v>
      </c>
      <c r="B235" s="20"/>
      <c r="C235" s="28"/>
      <c r="D235" s="31" t="s">
        <v>993</v>
      </c>
      <c r="E235" s="30"/>
      <c r="F235" s="24">
        <f>F236+F241</f>
        <v>4231825.84</v>
      </c>
      <c r="G235" s="25">
        <f>G236+G241</f>
        <v>1412874.6400000001</v>
      </c>
      <c r="H235" s="26">
        <f t="shared" si="25"/>
        <v>2818951.1999999997</v>
      </c>
    </row>
    <row r="236" spans="1:8" ht="11.25">
      <c r="A236" s="27" t="s">
        <v>430</v>
      </c>
      <c r="B236" s="20"/>
      <c r="C236" s="28"/>
      <c r="D236" s="31" t="s">
        <v>994</v>
      </c>
      <c r="E236" s="30"/>
      <c r="F236" s="24">
        <f>F237+F238+F239+F240</f>
        <v>4176700.8400000003</v>
      </c>
      <c r="G236" s="25">
        <f>G237+G238+G239+G240</f>
        <v>1412874.6400000001</v>
      </c>
      <c r="H236" s="26">
        <f t="shared" si="25"/>
        <v>2763826.2</v>
      </c>
    </row>
    <row r="237" spans="1:8" ht="11.25">
      <c r="A237" s="27" t="s">
        <v>150</v>
      </c>
      <c r="B237" s="20"/>
      <c r="C237" s="28"/>
      <c r="D237" s="31" t="s">
        <v>995</v>
      </c>
      <c r="E237" s="30"/>
      <c r="F237" s="24">
        <v>94976.95</v>
      </c>
      <c r="G237" s="25">
        <v>53423.36</v>
      </c>
      <c r="H237" s="26">
        <f t="shared" si="25"/>
        <v>41553.59</v>
      </c>
    </row>
    <row r="238" spans="1:8" ht="11.25">
      <c r="A238" s="27" t="s">
        <v>166</v>
      </c>
      <c r="B238" s="20"/>
      <c r="C238" s="28"/>
      <c r="D238" s="31" t="s">
        <v>996</v>
      </c>
      <c r="E238" s="30"/>
      <c r="F238" s="24">
        <v>125400.73</v>
      </c>
      <c r="G238" s="25">
        <v>92053.92</v>
      </c>
      <c r="H238" s="26">
        <f t="shared" si="25"/>
        <v>33346.81</v>
      </c>
    </row>
    <row r="239" spans="1:8" ht="20.25">
      <c r="A239" s="27" t="s">
        <v>463</v>
      </c>
      <c r="B239" s="20"/>
      <c r="C239" s="28"/>
      <c r="D239" s="31" t="s">
        <v>997</v>
      </c>
      <c r="E239" s="30"/>
      <c r="F239" s="24">
        <v>2935058.43</v>
      </c>
      <c r="G239" s="25">
        <v>846155.1</v>
      </c>
      <c r="H239" s="26">
        <f t="shared" si="25"/>
        <v>2088903.33</v>
      </c>
    </row>
    <row r="240" spans="1:8" ht="11.25">
      <c r="A240" s="27" t="s">
        <v>328</v>
      </c>
      <c r="B240" s="20"/>
      <c r="C240" s="28"/>
      <c r="D240" s="31" t="s">
        <v>998</v>
      </c>
      <c r="E240" s="30"/>
      <c r="F240" s="24">
        <v>1021264.73</v>
      </c>
      <c r="G240" s="25">
        <v>421242.26</v>
      </c>
      <c r="H240" s="26">
        <f t="shared" si="25"/>
        <v>600022.47</v>
      </c>
    </row>
    <row r="241" spans="1:8" ht="11.25">
      <c r="A241" s="27" t="s">
        <v>154</v>
      </c>
      <c r="B241" s="20"/>
      <c r="C241" s="28"/>
      <c r="D241" s="31" t="s">
        <v>999</v>
      </c>
      <c r="E241" s="30"/>
      <c r="F241" s="24">
        <v>55125</v>
      </c>
      <c r="G241" s="25">
        <v>0</v>
      </c>
      <c r="H241" s="26">
        <f t="shared" si="25"/>
        <v>55125</v>
      </c>
    </row>
    <row r="242" spans="1:8" ht="11.25">
      <c r="A242" s="27" t="s">
        <v>431</v>
      </c>
      <c r="B242" s="20"/>
      <c r="C242" s="28"/>
      <c r="D242" s="31" t="s">
        <v>1000</v>
      </c>
      <c r="E242" s="30"/>
      <c r="F242" s="24">
        <f>F243+F244</f>
        <v>140319.65</v>
      </c>
      <c r="G242" s="25">
        <f>G243+G244</f>
        <v>48927.65</v>
      </c>
      <c r="H242" s="26">
        <f t="shared" si="25"/>
        <v>91392</v>
      </c>
    </row>
    <row r="243" spans="1:8" ht="20.25">
      <c r="A243" s="27" t="s">
        <v>156</v>
      </c>
      <c r="B243" s="20"/>
      <c r="C243" s="28"/>
      <c r="D243" s="31" t="s">
        <v>1001</v>
      </c>
      <c r="E243" s="30"/>
      <c r="F243" s="24">
        <v>34916</v>
      </c>
      <c r="G243" s="25">
        <v>0</v>
      </c>
      <c r="H243" s="26">
        <f t="shared" si="25"/>
        <v>34916</v>
      </c>
    </row>
    <row r="244" spans="1:8" ht="20.25">
      <c r="A244" s="27" t="s">
        <v>157</v>
      </c>
      <c r="B244" s="20"/>
      <c r="C244" s="28"/>
      <c r="D244" s="31" t="s">
        <v>1002</v>
      </c>
      <c r="E244" s="30"/>
      <c r="F244" s="24">
        <v>105403.65</v>
      </c>
      <c r="G244" s="25">
        <v>48927.65</v>
      </c>
      <c r="H244" s="26">
        <f t="shared" si="25"/>
        <v>56475.99999999999</v>
      </c>
    </row>
    <row r="245" spans="1:8" ht="11.25">
      <c r="A245" s="27" t="s">
        <v>576</v>
      </c>
      <c r="B245" s="20"/>
      <c r="C245" s="28"/>
      <c r="D245" s="31" t="s">
        <v>1003</v>
      </c>
      <c r="E245" s="30"/>
      <c r="F245" s="24">
        <f>F246+F250</f>
        <v>102320</v>
      </c>
      <c r="G245" s="25">
        <f>G246+G250</f>
        <v>1894.7</v>
      </c>
      <c r="H245" s="26">
        <f t="shared" si="25"/>
        <v>100425.3</v>
      </c>
    </row>
    <row r="246" spans="1:8" ht="11.25">
      <c r="A246" s="27" t="s">
        <v>577</v>
      </c>
      <c r="B246" s="20"/>
      <c r="C246" s="28"/>
      <c r="D246" s="31" t="s">
        <v>1004</v>
      </c>
      <c r="E246" s="30"/>
      <c r="F246" s="24">
        <f aca="true" t="shared" si="27" ref="F246:G248">F247</f>
        <v>100000</v>
      </c>
      <c r="G246" s="25">
        <f t="shared" si="27"/>
        <v>0</v>
      </c>
      <c r="H246" s="26">
        <f t="shared" si="25"/>
        <v>100000</v>
      </c>
    </row>
    <row r="247" spans="1:8" ht="111.75">
      <c r="A247" s="27" t="s">
        <v>578</v>
      </c>
      <c r="B247" s="20"/>
      <c r="C247" s="28"/>
      <c r="D247" s="31" t="s">
        <v>1005</v>
      </c>
      <c r="E247" s="30"/>
      <c r="F247" s="24">
        <f t="shared" si="27"/>
        <v>100000</v>
      </c>
      <c r="G247" s="25">
        <f t="shared" si="27"/>
        <v>0</v>
      </c>
      <c r="H247" s="26">
        <f t="shared" si="25"/>
        <v>100000</v>
      </c>
    </row>
    <row r="248" spans="1:8" ht="11.25">
      <c r="A248" s="27" t="s">
        <v>428</v>
      </c>
      <c r="B248" s="20"/>
      <c r="C248" s="28"/>
      <c r="D248" s="31" t="s">
        <v>1006</v>
      </c>
      <c r="E248" s="30"/>
      <c r="F248" s="24">
        <f t="shared" si="27"/>
        <v>100000</v>
      </c>
      <c r="G248" s="25">
        <f t="shared" si="27"/>
        <v>0</v>
      </c>
      <c r="H248" s="26">
        <f t="shared" si="25"/>
        <v>100000</v>
      </c>
    </row>
    <row r="249" spans="1:8" ht="11.25">
      <c r="A249" s="27" t="s">
        <v>154</v>
      </c>
      <c r="B249" s="20"/>
      <c r="C249" s="28"/>
      <c r="D249" s="31" t="s">
        <v>1007</v>
      </c>
      <c r="E249" s="30"/>
      <c r="F249" s="24">
        <v>100000</v>
      </c>
      <c r="G249" s="25">
        <v>0</v>
      </c>
      <c r="H249" s="26">
        <f t="shared" si="25"/>
        <v>100000</v>
      </c>
    </row>
    <row r="250" spans="1:8" ht="20.25">
      <c r="A250" s="27" t="s">
        <v>579</v>
      </c>
      <c r="B250" s="20"/>
      <c r="C250" s="28"/>
      <c r="D250" s="31" t="s">
        <v>1008</v>
      </c>
      <c r="E250" s="30"/>
      <c r="F250" s="24">
        <f aca="true" t="shared" si="28" ref="F250:G252">F251</f>
        <v>2320</v>
      </c>
      <c r="G250" s="25">
        <f t="shared" si="28"/>
        <v>1894.7</v>
      </c>
      <c r="H250" s="26">
        <f t="shared" si="25"/>
        <v>425.29999999999995</v>
      </c>
    </row>
    <row r="251" spans="1:8" ht="20.25">
      <c r="A251" s="27" t="s">
        <v>580</v>
      </c>
      <c r="B251" s="20"/>
      <c r="C251" s="28"/>
      <c r="D251" s="31" t="s">
        <v>1009</v>
      </c>
      <c r="E251" s="30"/>
      <c r="F251" s="24">
        <f t="shared" si="28"/>
        <v>2320</v>
      </c>
      <c r="G251" s="25">
        <f t="shared" si="28"/>
        <v>1894.7</v>
      </c>
      <c r="H251" s="26">
        <f t="shared" si="25"/>
        <v>425.29999999999995</v>
      </c>
    </row>
    <row r="252" spans="1:8" ht="11.25">
      <c r="A252" s="27" t="s">
        <v>428</v>
      </c>
      <c r="B252" s="20"/>
      <c r="C252" s="28"/>
      <c r="D252" s="31" t="s">
        <v>1010</v>
      </c>
      <c r="E252" s="30"/>
      <c r="F252" s="24">
        <f t="shared" si="28"/>
        <v>2320</v>
      </c>
      <c r="G252" s="25">
        <f t="shared" si="28"/>
        <v>1894.7</v>
      </c>
      <c r="H252" s="26">
        <f t="shared" si="25"/>
        <v>425.29999999999995</v>
      </c>
    </row>
    <row r="253" spans="1:8" ht="11.25">
      <c r="A253" s="27" t="s">
        <v>154</v>
      </c>
      <c r="B253" s="20"/>
      <c r="C253" s="28"/>
      <c r="D253" s="31" t="s">
        <v>1011</v>
      </c>
      <c r="E253" s="30"/>
      <c r="F253" s="24">
        <v>2320</v>
      </c>
      <c r="G253" s="25">
        <v>1894.7</v>
      </c>
      <c r="H253" s="26">
        <f t="shared" si="25"/>
        <v>425.29999999999995</v>
      </c>
    </row>
    <row r="254" spans="1:8" ht="57.75" customHeight="1">
      <c r="A254" s="53" t="s">
        <v>432</v>
      </c>
      <c r="B254" s="20"/>
      <c r="C254" s="28"/>
      <c r="D254" s="48" t="s">
        <v>1012</v>
      </c>
      <c r="E254" s="30"/>
      <c r="F254" s="49">
        <f>F255+F269</f>
        <v>2154806.74</v>
      </c>
      <c r="G254" s="50">
        <f>G255+G269</f>
        <v>1309345.8299999998</v>
      </c>
      <c r="H254" s="51">
        <f aca="true" t="shared" si="29" ref="H254:H280">IF(ISNUMBER(F254),F254,0)-IF(ISNUMBER(G254),G254,0)</f>
        <v>845460.9100000004</v>
      </c>
    </row>
    <row r="255" spans="1:8" ht="71.25">
      <c r="A255" s="27" t="s">
        <v>562</v>
      </c>
      <c r="B255" s="20"/>
      <c r="C255" s="28"/>
      <c r="D255" s="31" t="s">
        <v>1013</v>
      </c>
      <c r="E255" s="30"/>
      <c r="F255" s="24">
        <f>F256</f>
        <v>1982017.2300000002</v>
      </c>
      <c r="G255" s="25">
        <f>G256</f>
        <v>1229070.9</v>
      </c>
      <c r="H255" s="26">
        <f t="shared" si="29"/>
        <v>752946.3300000003</v>
      </c>
    </row>
    <row r="256" spans="1:8" ht="20.25">
      <c r="A256" s="27" t="s">
        <v>563</v>
      </c>
      <c r="B256" s="20"/>
      <c r="C256" s="28"/>
      <c r="D256" s="31" t="s">
        <v>1014</v>
      </c>
      <c r="E256" s="30"/>
      <c r="F256" s="24">
        <f>F257+F262</f>
        <v>1982017.2300000002</v>
      </c>
      <c r="G256" s="25">
        <f>G257+G262</f>
        <v>1229070.9</v>
      </c>
      <c r="H256" s="26">
        <f t="shared" si="29"/>
        <v>752946.3300000003</v>
      </c>
    </row>
    <row r="257" spans="1:8" ht="40.5">
      <c r="A257" s="27" t="s">
        <v>564</v>
      </c>
      <c r="B257" s="20"/>
      <c r="C257" s="28"/>
      <c r="D257" s="31" t="s">
        <v>1015</v>
      </c>
      <c r="E257" s="30"/>
      <c r="F257" s="24">
        <f>F258</f>
        <v>1975442.6300000001</v>
      </c>
      <c r="G257" s="25">
        <f>G258</f>
        <v>1229070.9</v>
      </c>
      <c r="H257" s="26">
        <f t="shared" si="29"/>
        <v>746371.7300000002</v>
      </c>
    </row>
    <row r="258" spans="1:8" ht="11.25">
      <c r="A258" s="27" t="s">
        <v>428</v>
      </c>
      <c r="B258" s="20"/>
      <c r="C258" s="28"/>
      <c r="D258" s="31" t="s">
        <v>1016</v>
      </c>
      <c r="E258" s="30"/>
      <c r="F258" s="24">
        <f>F259</f>
        <v>1975442.6300000001</v>
      </c>
      <c r="G258" s="25">
        <f>G259</f>
        <v>1229070.9</v>
      </c>
      <c r="H258" s="26">
        <f t="shared" si="29"/>
        <v>746371.7300000002</v>
      </c>
    </row>
    <row r="259" spans="1:8" ht="20.25">
      <c r="A259" s="27" t="s">
        <v>429</v>
      </c>
      <c r="B259" s="20"/>
      <c r="C259" s="28"/>
      <c r="D259" s="31" t="s">
        <v>1017</v>
      </c>
      <c r="E259" s="30"/>
      <c r="F259" s="24">
        <f>F260+F261</f>
        <v>1975442.6300000001</v>
      </c>
      <c r="G259" s="25">
        <f>G260+G261</f>
        <v>1229070.9</v>
      </c>
      <c r="H259" s="26">
        <f t="shared" si="29"/>
        <v>746371.7300000002</v>
      </c>
    </row>
    <row r="260" spans="1:8" ht="11.25">
      <c r="A260" s="27" t="s">
        <v>145</v>
      </c>
      <c r="B260" s="20"/>
      <c r="C260" s="28"/>
      <c r="D260" s="31" t="s">
        <v>1018</v>
      </c>
      <c r="E260" s="30"/>
      <c r="F260" s="24">
        <f>F286</f>
        <v>1517237.04</v>
      </c>
      <c r="G260" s="25">
        <f>G286</f>
        <v>948167.98</v>
      </c>
      <c r="H260" s="26">
        <f t="shared" si="29"/>
        <v>569069.06</v>
      </c>
    </row>
    <row r="261" spans="1:8" ht="20.25">
      <c r="A261" s="27" t="s">
        <v>565</v>
      </c>
      <c r="B261" s="20"/>
      <c r="C261" s="28"/>
      <c r="D261" s="31" t="s">
        <v>1019</v>
      </c>
      <c r="E261" s="30"/>
      <c r="F261" s="24">
        <f>F287</f>
        <v>458205.59</v>
      </c>
      <c r="G261" s="25">
        <f>G287</f>
        <v>280902.92</v>
      </c>
      <c r="H261" s="26">
        <f t="shared" si="29"/>
        <v>177302.67000000004</v>
      </c>
    </row>
    <row r="262" spans="1:8" ht="30">
      <c r="A262" s="27" t="s">
        <v>590</v>
      </c>
      <c r="B262" s="20"/>
      <c r="C262" s="28"/>
      <c r="D262" s="31" t="s">
        <v>1020</v>
      </c>
      <c r="E262" s="30"/>
      <c r="F262" s="24">
        <f>F263</f>
        <v>6574.6</v>
      </c>
      <c r="G262" s="25">
        <f>G263</f>
        <v>0</v>
      </c>
      <c r="H262" s="26">
        <f t="shared" si="29"/>
        <v>6574.6</v>
      </c>
    </row>
    <row r="263" spans="1:8" ht="11.25">
      <c r="A263" s="27" t="s">
        <v>428</v>
      </c>
      <c r="B263" s="20"/>
      <c r="C263" s="28"/>
      <c r="D263" s="31" t="s">
        <v>1021</v>
      </c>
      <c r="E263" s="30"/>
      <c r="F263" s="24">
        <f>F264+F266</f>
        <v>6574.6</v>
      </c>
      <c r="G263" s="25">
        <f>G264+G266</f>
        <v>0</v>
      </c>
      <c r="H263" s="26">
        <f t="shared" si="29"/>
        <v>6574.6</v>
      </c>
    </row>
    <row r="264" spans="1:8" ht="20.25">
      <c r="A264" s="27" t="s">
        <v>429</v>
      </c>
      <c r="B264" s="20"/>
      <c r="C264" s="28"/>
      <c r="D264" s="31" t="s">
        <v>1022</v>
      </c>
      <c r="E264" s="30"/>
      <c r="F264" s="24">
        <f>F265</f>
        <v>1000</v>
      </c>
      <c r="G264" s="25">
        <f>G265</f>
        <v>0</v>
      </c>
      <c r="H264" s="26">
        <f t="shared" si="29"/>
        <v>1000</v>
      </c>
    </row>
    <row r="265" spans="1:8" ht="11.25">
      <c r="A265" s="27" t="s">
        <v>160</v>
      </c>
      <c r="B265" s="20"/>
      <c r="C265" s="28"/>
      <c r="D265" s="31" t="s">
        <v>1023</v>
      </c>
      <c r="E265" s="30"/>
      <c r="F265" s="24">
        <f>F291</f>
        <v>1000</v>
      </c>
      <c r="G265" s="25">
        <f>G291</f>
        <v>0</v>
      </c>
      <c r="H265" s="26">
        <f t="shared" si="29"/>
        <v>1000</v>
      </c>
    </row>
    <row r="266" spans="1:8" ht="11.25">
      <c r="A266" s="27" t="s">
        <v>430</v>
      </c>
      <c r="B266" s="20"/>
      <c r="C266" s="28"/>
      <c r="D266" s="31" t="s">
        <v>1024</v>
      </c>
      <c r="E266" s="30"/>
      <c r="F266" s="24">
        <f>F267+F268</f>
        <v>5574.6</v>
      </c>
      <c r="G266" s="25">
        <f>G267+G268</f>
        <v>0</v>
      </c>
      <c r="H266" s="26">
        <f t="shared" si="29"/>
        <v>5574.6</v>
      </c>
    </row>
    <row r="267" spans="1:8" ht="11.25">
      <c r="A267" s="27" t="s">
        <v>164</v>
      </c>
      <c r="B267" s="20"/>
      <c r="C267" s="28"/>
      <c r="D267" s="31" t="s">
        <v>1025</v>
      </c>
      <c r="E267" s="30"/>
      <c r="F267" s="24">
        <f>F293</f>
        <v>574.6</v>
      </c>
      <c r="G267" s="25">
        <f>G293</f>
        <v>0</v>
      </c>
      <c r="H267" s="26">
        <f t="shared" si="29"/>
        <v>574.6</v>
      </c>
    </row>
    <row r="268" spans="1:8" ht="11.25">
      <c r="A268" s="27" t="s">
        <v>328</v>
      </c>
      <c r="B268" s="20"/>
      <c r="C268" s="28"/>
      <c r="D268" s="31" t="s">
        <v>1026</v>
      </c>
      <c r="E268" s="30"/>
      <c r="F268" s="24">
        <f>F294</f>
        <v>5000</v>
      </c>
      <c r="G268" s="25">
        <f>G294</f>
        <v>0</v>
      </c>
      <c r="H268" s="26">
        <f aca="true" t="shared" si="30" ref="H268:H279">F268-G268</f>
        <v>5000</v>
      </c>
    </row>
    <row r="269" spans="1:8" ht="20.25">
      <c r="A269" s="27" t="s">
        <v>569</v>
      </c>
      <c r="B269" s="20"/>
      <c r="C269" s="28"/>
      <c r="D269" s="31" t="s">
        <v>1027</v>
      </c>
      <c r="E269" s="30"/>
      <c r="F269" s="24">
        <f>F270</f>
        <v>172789.51</v>
      </c>
      <c r="G269" s="25">
        <f>G270</f>
        <v>80274.93000000001</v>
      </c>
      <c r="H269" s="26">
        <f t="shared" si="30"/>
        <v>92514.58</v>
      </c>
    </row>
    <row r="270" spans="1:8" ht="20.25">
      <c r="A270" s="27" t="s">
        <v>570</v>
      </c>
      <c r="B270" s="20"/>
      <c r="C270" s="28"/>
      <c r="D270" s="31" t="s">
        <v>1028</v>
      </c>
      <c r="E270" s="30"/>
      <c r="F270" s="24">
        <f>F271</f>
        <v>172789.51</v>
      </c>
      <c r="G270" s="25">
        <f>G271</f>
        <v>80274.93000000001</v>
      </c>
      <c r="H270" s="26">
        <f t="shared" si="30"/>
        <v>92514.58</v>
      </c>
    </row>
    <row r="271" spans="1:8" ht="40.5">
      <c r="A271" s="27" t="s">
        <v>572</v>
      </c>
      <c r="B271" s="20"/>
      <c r="C271" s="28"/>
      <c r="D271" s="31" t="s">
        <v>1029</v>
      </c>
      <c r="E271" s="30"/>
      <c r="F271" s="24">
        <f>F272+F277</f>
        <v>172789.51</v>
      </c>
      <c r="G271" s="25">
        <f>G272+G277</f>
        <v>80274.93000000001</v>
      </c>
      <c r="H271" s="26">
        <f t="shared" si="30"/>
        <v>92514.58</v>
      </c>
    </row>
    <row r="272" spans="1:8" ht="11.25">
      <c r="A272" s="27" t="s">
        <v>428</v>
      </c>
      <c r="B272" s="20"/>
      <c r="C272" s="28"/>
      <c r="D272" s="31" t="s">
        <v>1030</v>
      </c>
      <c r="E272" s="30"/>
      <c r="F272" s="24">
        <f>F273</f>
        <v>114602.82</v>
      </c>
      <c r="G272" s="25">
        <f>G273</f>
        <v>51687.73</v>
      </c>
      <c r="H272" s="26">
        <f t="shared" si="30"/>
        <v>62915.090000000004</v>
      </c>
    </row>
    <row r="273" spans="1:8" ht="11.25">
      <c r="A273" s="27" t="s">
        <v>430</v>
      </c>
      <c r="B273" s="20"/>
      <c r="C273" s="28"/>
      <c r="D273" s="31" t="s">
        <v>1031</v>
      </c>
      <c r="E273" s="30"/>
      <c r="F273" s="24">
        <f>F274+F275+F276</f>
        <v>114602.82</v>
      </c>
      <c r="G273" s="25">
        <f>G274+G275+G276</f>
        <v>51687.73</v>
      </c>
      <c r="H273" s="26">
        <f t="shared" si="30"/>
        <v>62915.090000000004</v>
      </c>
    </row>
    <row r="274" spans="1:8" ht="11.25">
      <c r="A274" s="27" t="s">
        <v>150</v>
      </c>
      <c r="B274" s="20"/>
      <c r="C274" s="28"/>
      <c r="D274" s="31" t="s">
        <v>1032</v>
      </c>
      <c r="E274" s="30"/>
      <c r="F274" s="24">
        <f aca="true" t="shared" si="31" ref="F274:G276">F300</f>
        <v>81116.6</v>
      </c>
      <c r="G274" s="25">
        <f t="shared" si="31"/>
        <v>51687.73</v>
      </c>
      <c r="H274" s="26">
        <f t="shared" si="30"/>
        <v>29428.870000000003</v>
      </c>
    </row>
    <row r="275" spans="1:8" ht="20.25">
      <c r="A275" s="27" t="s">
        <v>463</v>
      </c>
      <c r="B275" s="20"/>
      <c r="C275" s="28"/>
      <c r="D275" s="31" t="s">
        <v>1033</v>
      </c>
      <c r="E275" s="30"/>
      <c r="F275" s="24">
        <f t="shared" si="31"/>
        <v>900</v>
      </c>
      <c r="G275" s="25">
        <f t="shared" si="31"/>
        <v>0</v>
      </c>
      <c r="H275" s="26">
        <f t="shared" si="30"/>
        <v>900</v>
      </c>
    </row>
    <row r="276" spans="1:8" ht="11.25">
      <c r="A276" s="27" t="s">
        <v>328</v>
      </c>
      <c r="B276" s="20"/>
      <c r="C276" s="28"/>
      <c r="D276" s="31" t="s">
        <v>1034</v>
      </c>
      <c r="E276" s="30"/>
      <c r="F276" s="24">
        <f t="shared" si="31"/>
        <v>32586.22</v>
      </c>
      <c r="G276" s="25">
        <f t="shared" si="31"/>
        <v>0</v>
      </c>
      <c r="H276" s="26">
        <f t="shared" si="30"/>
        <v>32586.22</v>
      </c>
    </row>
    <row r="277" spans="1:8" ht="11.25">
      <c r="A277" s="27" t="s">
        <v>431</v>
      </c>
      <c r="B277" s="20"/>
      <c r="C277" s="28"/>
      <c r="D277" s="31" t="s">
        <v>1035</v>
      </c>
      <c r="E277" s="30"/>
      <c r="F277" s="24">
        <f>F278+F279</f>
        <v>58186.69</v>
      </c>
      <c r="G277" s="25">
        <f>G278+G279</f>
        <v>28587.2</v>
      </c>
      <c r="H277" s="26">
        <f t="shared" si="30"/>
        <v>29599.49</v>
      </c>
    </row>
    <row r="278" spans="1:8" ht="20.25">
      <c r="A278" s="27" t="s">
        <v>156</v>
      </c>
      <c r="B278" s="20"/>
      <c r="C278" s="28"/>
      <c r="D278" s="31" t="s">
        <v>1036</v>
      </c>
      <c r="E278" s="30"/>
      <c r="F278" s="24">
        <f>F304</f>
        <v>8000</v>
      </c>
      <c r="G278" s="25">
        <f>G304</f>
        <v>8000</v>
      </c>
      <c r="H278" s="26">
        <f t="shared" si="30"/>
        <v>0</v>
      </c>
    </row>
    <row r="279" spans="1:8" ht="20.25">
      <c r="A279" s="27" t="s">
        <v>157</v>
      </c>
      <c r="B279" s="20"/>
      <c r="C279" s="28"/>
      <c r="D279" s="31" t="s">
        <v>1037</v>
      </c>
      <c r="E279" s="30"/>
      <c r="F279" s="24">
        <f>F305</f>
        <v>50186.69</v>
      </c>
      <c r="G279" s="25">
        <f>G305</f>
        <v>20587.2</v>
      </c>
      <c r="H279" s="26">
        <f t="shared" si="30"/>
        <v>29599.49</v>
      </c>
    </row>
    <row r="280" spans="1:8" ht="45" customHeight="1">
      <c r="A280" s="47" t="s">
        <v>337</v>
      </c>
      <c r="B280" s="20"/>
      <c r="C280" s="28"/>
      <c r="D280" s="48" t="s">
        <v>1038</v>
      </c>
      <c r="E280" s="30"/>
      <c r="F280" s="49">
        <f>F281+F295</f>
        <v>2154806.74</v>
      </c>
      <c r="G280" s="50">
        <f>G281+G295</f>
        <v>1309345.8299999998</v>
      </c>
      <c r="H280" s="51">
        <f t="shared" si="29"/>
        <v>845460.9100000004</v>
      </c>
    </row>
    <row r="281" spans="1:8" ht="76.5" customHeight="1">
      <c r="A281" s="27" t="s">
        <v>562</v>
      </c>
      <c r="B281" s="20"/>
      <c r="C281" s="28"/>
      <c r="D281" s="31" t="s">
        <v>1039</v>
      </c>
      <c r="E281" s="30"/>
      <c r="F281" s="24">
        <f>F282</f>
        <v>1982017.2300000002</v>
      </c>
      <c r="G281" s="25">
        <f>G282</f>
        <v>1229070.9</v>
      </c>
      <c r="H281" s="56">
        <f>F281-G281</f>
        <v>752946.3300000003</v>
      </c>
    </row>
    <row r="282" spans="1:8" ht="24" customHeight="1">
      <c r="A282" s="27" t="s">
        <v>563</v>
      </c>
      <c r="B282" s="20"/>
      <c r="C282" s="28"/>
      <c r="D282" s="31" t="s">
        <v>1040</v>
      </c>
      <c r="E282" s="30"/>
      <c r="F282" s="54">
        <f>F283+F288</f>
        <v>1982017.2300000002</v>
      </c>
      <c r="G282" s="55">
        <f>G283+G288</f>
        <v>1229070.9</v>
      </c>
      <c r="H282" s="56">
        <f>F282-G282</f>
        <v>752946.3300000003</v>
      </c>
    </row>
    <row r="283" spans="1:8" ht="40.5">
      <c r="A283" s="27" t="s">
        <v>564</v>
      </c>
      <c r="B283" s="20">
        <v>2</v>
      </c>
      <c r="C283" s="28"/>
      <c r="D283" s="31" t="s">
        <v>1041</v>
      </c>
      <c r="E283" s="30" t="s">
        <v>191</v>
      </c>
      <c r="F283" s="24">
        <f>F284</f>
        <v>1975442.6300000001</v>
      </c>
      <c r="G283" s="25">
        <f>G284</f>
        <v>1229070.9</v>
      </c>
      <c r="H283" s="26">
        <f>IF(ISNUMBER(F283),F283,0)-IF(ISNUMBER(G283),G283,0)</f>
        <v>746371.7300000002</v>
      </c>
    </row>
    <row r="284" spans="1:8" ht="11.25">
      <c r="A284" s="27" t="s">
        <v>428</v>
      </c>
      <c r="B284" s="20"/>
      <c r="C284" s="28"/>
      <c r="D284" s="31" t="s">
        <v>1042</v>
      </c>
      <c r="E284" s="30"/>
      <c r="F284" s="24">
        <f>F285</f>
        <v>1975442.6300000001</v>
      </c>
      <c r="G284" s="25">
        <f>G285</f>
        <v>1229070.9</v>
      </c>
      <c r="H284" s="26">
        <f>IF(ISNUMBER(F284),F284,0)-IF(ISNUMBER(G284),G284,0)</f>
        <v>746371.7300000002</v>
      </c>
    </row>
    <row r="285" spans="1:8" ht="20.25">
      <c r="A285" s="27" t="s">
        <v>429</v>
      </c>
      <c r="B285" s="20">
        <v>2</v>
      </c>
      <c r="C285" s="28"/>
      <c r="D285" s="31" t="s">
        <v>1043</v>
      </c>
      <c r="E285" s="30" t="s">
        <v>192</v>
      </c>
      <c r="F285" s="24">
        <f>F286+F287</f>
        <v>1975442.6300000001</v>
      </c>
      <c r="G285" s="25">
        <f>G286+G287</f>
        <v>1229070.9</v>
      </c>
      <c r="H285" s="26">
        <f>IF(ISNUMBER(F285),F285,0)-IF(ISNUMBER(G285),G285,0)</f>
        <v>746371.7300000002</v>
      </c>
    </row>
    <row r="286" spans="1:8" ht="11.25">
      <c r="A286" s="27" t="s">
        <v>145</v>
      </c>
      <c r="B286" s="20"/>
      <c r="C286" s="28"/>
      <c r="D286" s="31" t="s">
        <v>1044</v>
      </c>
      <c r="E286" s="30"/>
      <c r="F286" s="24">
        <v>1517237.04</v>
      </c>
      <c r="G286" s="25">
        <v>948167.98</v>
      </c>
      <c r="H286" s="26">
        <f>F286-G286</f>
        <v>569069.06</v>
      </c>
    </row>
    <row r="287" spans="1:8" ht="20.25">
      <c r="A287" s="27" t="s">
        <v>565</v>
      </c>
      <c r="B287" s="20"/>
      <c r="C287" s="28"/>
      <c r="D287" s="31" t="s">
        <v>1045</v>
      </c>
      <c r="E287" s="30"/>
      <c r="F287" s="24">
        <v>458205.59</v>
      </c>
      <c r="G287" s="25">
        <v>280902.92</v>
      </c>
      <c r="H287" s="26">
        <f aca="true" t="shared" si="32" ref="H287:H313">IF(ISNUMBER(F287),F287,0)-IF(ISNUMBER(G287),G287,0)</f>
        <v>177302.67000000004</v>
      </c>
    </row>
    <row r="288" spans="1:8" ht="30">
      <c r="A288" s="27" t="s">
        <v>590</v>
      </c>
      <c r="B288" s="20"/>
      <c r="C288" s="28"/>
      <c r="D288" s="31" t="s">
        <v>1046</v>
      </c>
      <c r="E288" s="30"/>
      <c r="F288" s="24">
        <f>F289</f>
        <v>6574.6</v>
      </c>
      <c r="G288" s="25">
        <f>G289</f>
        <v>0</v>
      </c>
      <c r="H288" s="26">
        <f t="shared" si="32"/>
        <v>6574.6</v>
      </c>
    </row>
    <row r="289" spans="1:8" ht="11.25">
      <c r="A289" s="27" t="s">
        <v>428</v>
      </c>
      <c r="B289" s="20"/>
      <c r="C289" s="28"/>
      <c r="D289" s="31" t="s">
        <v>1047</v>
      </c>
      <c r="E289" s="30"/>
      <c r="F289" s="24">
        <f>F290+F292</f>
        <v>6574.6</v>
      </c>
      <c r="G289" s="25">
        <f>G290+G292</f>
        <v>0</v>
      </c>
      <c r="H289" s="26">
        <f t="shared" si="32"/>
        <v>6574.6</v>
      </c>
    </row>
    <row r="290" spans="1:8" ht="20.25">
      <c r="A290" s="27" t="s">
        <v>429</v>
      </c>
      <c r="B290" s="20">
        <v>2</v>
      </c>
      <c r="C290" s="28"/>
      <c r="D290" s="31" t="s">
        <v>1048</v>
      </c>
      <c r="E290" s="30" t="s">
        <v>193</v>
      </c>
      <c r="F290" s="24">
        <f>F291</f>
        <v>1000</v>
      </c>
      <c r="G290" s="25">
        <f>G291</f>
        <v>0</v>
      </c>
      <c r="H290" s="26">
        <f t="shared" si="32"/>
        <v>1000</v>
      </c>
    </row>
    <row r="291" spans="1:8" ht="11.25">
      <c r="A291" s="27" t="s">
        <v>160</v>
      </c>
      <c r="B291" s="20"/>
      <c r="C291" s="28"/>
      <c r="D291" s="31" t="s">
        <v>1049</v>
      </c>
      <c r="E291" s="30"/>
      <c r="F291" s="24">
        <v>1000</v>
      </c>
      <c r="G291" s="25">
        <v>0</v>
      </c>
      <c r="H291" s="26">
        <f t="shared" si="32"/>
        <v>1000</v>
      </c>
    </row>
    <row r="292" spans="1:8" ht="11.25">
      <c r="A292" s="27" t="s">
        <v>430</v>
      </c>
      <c r="B292" s="20"/>
      <c r="C292" s="28"/>
      <c r="D292" s="31" t="s">
        <v>1050</v>
      </c>
      <c r="E292" s="30"/>
      <c r="F292" s="24">
        <f>F293+F294</f>
        <v>5574.6</v>
      </c>
      <c r="G292" s="25">
        <f>G293+G294</f>
        <v>0</v>
      </c>
      <c r="H292" s="26">
        <f t="shared" si="32"/>
        <v>5574.6</v>
      </c>
    </row>
    <row r="293" spans="1:8" ht="11.25">
      <c r="A293" s="27" t="s">
        <v>164</v>
      </c>
      <c r="B293" s="20">
        <v>2</v>
      </c>
      <c r="C293" s="28"/>
      <c r="D293" s="31" t="s">
        <v>1051</v>
      </c>
      <c r="E293" s="30" t="s">
        <v>194</v>
      </c>
      <c r="F293" s="24">
        <v>574.6</v>
      </c>
      <c r="G293" s="25">
        <v>0</v>
      </c>
      <c r="H293" s="26">
        <f t="shared" si="32"/>
        <v>574.6</v>
      </c>
    </row>
    <row r="294" spans="1:8" ht="11.25">
      <c r="A294" s="27" t="s">
        <v>328</v>
      </c>
      <c r="B294" s="20"/>
      <c r="C294" s="28"/>
      <c r="D294" s="31" t="s">
        <v>1052</v>
      </c>
      <c r="E294" s="30"/>
      <c r="F294" s="24">
        <v>5000</v>
      </c>
      <c r="G294" s="25">
        <v>0</v>
      </c>
      <c r="H294" s="26">
        <f aca="true" t="shared" si="33" ref="H294:H305">F294-G294</f>
        <v>5000</v>
      </c>
    </row>
    <row r="295" spans="1:8" ht="20.25">
      <c r="A295" s="27" t="s">
        <v>569</v>
      </c>
      <c r="B295" s="20"/>
      <c r="C295" s="28"/>
      <c r="D295" s="31" t="s">
        <v>1053</v>
      </c>
      <c r="E295" s="30"/>
      <c r="F295" s="24">
        <f>F296</f>
        <v>172789.51</v>
      </c>
      <c r="G295" s="25">
        <f>G296</f>
        <v>80274.93000000001</v>
      </c>
      <c r="H295" s="26">
        <f t="shared" si="33"/>
        <v>92514.58</v>
      </c>
    </row>
    <row r="296" spans="1:8" ht="20.25">
      <c r="A296" s="27" t="s">
        <v>570</v>
      </c>
      <c r="B296" s="20"/>
      <c r="C296" s="28"/>
      <c r="D296" s="31" t="s">
        <v>1054</v>
      </c>
      <c r="E296" s="30"/>
      <c r="F296" s="24">
        <f>F297</f>
        <v>172789.51</v>
      </c>
      <c r="G296" s="25">
        <f>G297</f>
        <v>80274.93000000001</v>
      </c>
      <c r="H296" s="26">
        <f t="shared" si="33"/>
        <v>92514.58</v>
      </c>
    </row>
    <row r="297" spans="1:8" ht="40.5">
      <c r="A297" s="27" t="s">
        <v>572</v>
      </c>
      <c r="B297" s="20"/>
      <c r="C297" s="28"/>
      <c r="D297" s="31" t="s">
        <v>1055</v>
      </c>
      <c r="E297" s="30"/>
      <c r="F297" s="24">
        <f>F298+F303</f>
        <v>172789.51</v>
      </c>
      <c r="G297" s="25">
        <f>G298+G303</f>
        <v>80274.93000000001</v>
      </c>
      <c r="H297" s="26">
        <f t="shared" si="33"/>
        <v>92514.58</v>
      </c>
    </row>
    <row r="298" spans="1:8" ht="11.25">
      <c r="A298" s="27" t="s">
        <v>428</v>
      </c>
      <c r="B298" s="20"/>
      <c r="C298" s="28"/>
      <c r="D298" s="31" t="s">
        <v>1056</v>
      </c>
      <c r="E298" s="30"/>
      <c r="F298" s="24">
        <f>F299</f>
        <v>114602.82</v>
      </c>
      <c r="G298" s="25">
        <f>G299</f>
        <v>51687.73</v>
      </c>
      <c r="H298" s="26">
        <f t="shared" si="33"/>
        <v>62915.090000000004</v>
      </c>
    </row>
    <row r="299" spans="1:8" ht="11.25">
      <c r="A299" s="27" t="s">
        <v>430</v>
      </c>
      <c r="B299" s="20"/>
      <c r="C299" s="28"/>
      <c r="D299" s="31" t="s">
        <v>1057</v>
      </c>
      <c r="E299" s="30"/>
      <c r="F299" s="24">
        <f>F300+F301+F302</f>
        <v>114602.82</v>
      </c>
      <c r="G299" s="25">
        <f>G300+G301+G302</f>
        <v>51687.73</v>
      </c>
      <c r="H299" s="26">
        <f t="shared" si="33"/>
        <v>62915.090000000004</v>
      </c>
    </row>
    <row r="300" spans="1:8" ht="11.25">
      <c r="A300" s="27" t="s">
        <v>150</v>
      </c>
      <c r="B300" s="20"/>
      <c r="C300" s="28"/>
      <c r="D300" s="31" t="s">
        <v>1058</v>
      </c>
      <c r="E300" s="30"/>
      <c r="F300" s="24">
        <v>81116.6</v>
      </c>
      <c r="G300" s="25">
        <v>51687.73</v>
      </c>
      <c r="H300" s="26">
        <f t="shared" si="33"/>
        <v>29428.870000000003</v>
      </c>
    </row>
    <row r="301" spans="1:8" ht="20.25">
      <c r="A301" s="27" t="s">
        <v>463</v>
      </c>
      <c r="B301" s="20"/>
      <c r="C301" s="28"/>
      <c r="D301" s="31" t="s">
        <v>1059</v>
      </c>
      <c r="E301" s="30"/>
      <c r="F301" s="24">
        <v>900</v>
      </c>
      <c r="G301" s="25">
        <v>0</v>
      </c>
      <c r="H301" s="26">
        <f t="shared" si="33"/>
        <v>900</v>
      </c>
    </row>
    <row r="302" spans="1:8" ht="11.25">
      <c r="A302" s="27" t="s">
        <v>328</v>
      </c>
      <c r="B302" s="20"/>
      <c r="C302" s="28"/>
      <c r="D302" s="31" t="s">
        <v>1060</v>
      </c>
      <c r="E302" s="30"/>
      <c r="F302" s="24">
        <v>32586.22</v>
      </c>
      <c r="G302" s="25">
        <v>0</v>
      </c>
      <c r="H302" s="26">
        <f t="shared" si="33"/>
        <v>32586.22</v>
      </c>
    </row>
    <row r="303" spans="1:8" ht="11.25">
      <c r="A303" s="27" t="s">
        <v>431</v>
      </c>
      <c r="B303" s="20"/>
      <c r="C303" s="28"/>
      <c r="D303" s="31" t="s">
        <v>1061</v>
      </c>
      <c r="E303" s="30"/>
      <c r="F303" s="24">
        <f>F304+F305</f>
        <v>58186.69</v>
      </c>
      <c r="G303" s="25">
        <f>G304+G305</f>
        <v>28587.2</v>
      </c>
      <c r="H303" s="26">
        <f t="shared" si="33"/>
        <v>29599.49</v>
      </c>
    </row>
    <row r="304" spans="1:8" ht="20.25">
      <c r="A304" s="27" t="s">
        <v>156</v>
      </c>
      <c r="B304" s="20"/>
      <c r="C304" s="28"/>
      <c r="D304" s="31" t="s">
        <v>1062</v>
      </c>
      <c r="E304" s="30"/>
      <c r="F304" s="24">
        <v>8000</v>
      </c>
      <c r="G304" s="25">
        <v>8000</v>
      </c>
      <c r="H304" s="26">
        <f t="shared" si="33"/>
        <v>0</v>
      </c>
    </row>
    <row r="305" spans="1:8" ht="20.25">
      <c r="A305" s="27" t="s">
        <v>157</v>
      </c>
      <c r="B305" s="20"/>
      <c r="C305" s="28"/>
      <c r="D305" s="31" t="s">
        <v>1063</v>
      </c>
      <c r="E305" s="30"/>
      <c r="F305" s="24">
        <v>50186.69</v>
      </c>
      <c r="G305" s="25">
        <v>20587.2</v>
      </c>
      <c r="H305" s="26">
        <f t="shared" si="33"/>
        <v>29599.49</v>
      </c>
    </row>
    <row r="306" spans="1:8" ht="24">
      <c r="A306" s="53" t="s">
        <v>433</v>
      </c>
      <c r="B306" s="20"/>
      <c r="C306" s="28"/>
      <c r="D306" s="48" t="s">
        <v>1064</v>
      </c>
      <c r="E306" s="30"/>
      <c r="F306" s="49">
        <f>F307+F321</f>
        <v>19017374.450000003</v>
      </c>
      <c r="G306" s="50">
        <f>G307+G321</f>
        <v>7647866.820000001</v>
      </c>
      <c r="H306" s="51">
        <f t="shared" si="32"/>
        <v>11369507.630000003</v>
      </c>
    </row>
    <row r="307" spans="1:8" ht="20.25">
      <c r="A307" s="27" t="s">
        <v>569</v>
      </c>
      <c r="B307" s="20"/>
      <c r="C307" s="28"/>
      <c r="D307" s="31" t="s">
        <v>1065</v>
      </c>
      <c r="E307" s="30"/>
      <c r="F307" s="24">
        <f>F308</f>
        <v>16202723.450000001</v>
      </c>
      <c r="G307" s="25">
        <f>G308</f>
        <v>6960924.410000001</v>
      </c>
      <c r="H307" s="26">
        <f t="shared" si="32"/>
        <v>9241799.04</v>
      </c>
    </row>
    <row r="308" spans="1:8" ht="20.25">
      <c r="A308" s="27" t="s">
        <v>570</v>
      </c>
      <c r="B308" s="20"/>
      <c r="C308" s="28"/>
      <c r="D308" s="31" t="s">
        <v>1066</v>
      </c>
      <c r="E308" s="30"/>
      <c r="F308" s="24">
        <f>F309+F313</f>
        <v>16202723.450000001</v>
      </c>
      <c r="G308" s="25">
        <f>G309+G313</f>
        <v>6960924.410000001</v>
      </c>
      <c r="H308" s="26">
        <f t="shared" si="32"/>
        <v>9241799.04</v>
      </c>
    </row>
    <row r="309" spans="1:8" ht="40.5">
      <c r="A309" s="27" t="s">
        <v>571</v>
      </c>
      <c r="B309" s="20"/>
      <c r="C309" s="28"/>
      <c r="D309" s="31" t="s">
        <v>1067</v>
      </c>
      <c r="E309" s="30"/>
      <c r="F309" s="24">
        <f aca="true" t="shared" si="34" ref="F309:G311">F310</f>
        <v>785376.15</v>
      </c>
      <c r="G309" s="25">
        <f t="shared" si="34"/>
        <v>222136.12</v>
      </c>
      <c r="H309" s="26">
        <f t="shared" si="32"/>
        <v>563240.03</v>
      </c>
    </row>
    <row r="310" spans="1:8" ht="11.25">
      <c r="A310" s="27" t="s">
        <v>428</v>
      </c>
      <c r="B310" s="20"/>
      <c r="C310" s="28"/>
      <c r="D310" s="31" t="s">
        <v>1068</v>
      </c>
      <c r="E310" s="30"/>
      <c r="F310" s="24">
        <f t="shared" si="34"/>
        <v>785376.15</v>
      </c>
      <c r="G310" s="25">
        <f t="shared" si="34"/>
        <v>222136.12</v>
      </c>
      <c r="H310" s="26">
        <f t="shared" si="32"/>
        <v>563240.03</v>
      </c>
    </row>
    <row r="311" spans="1:8" ht="11.25">
      <c r="A311" s="27" t="s">
        <v>430</v>
      </c>
      <c r="B311" s="20"/>
      <c r="C311" s="28"/>
      <c r="D311" s="31" t="s">
        <v>1069</v>
      </c>
      <c r="E311" s="30"/>
      <c r="F311" s="24">
        <f t="shared" si="34"/>
        <v>785376.15</v>
      </c>
      <c r="G311" s="25">
        <f t="shared" si="34"/>
        <v>222136.12</v>
      </c>
      <c r="H311" s="26">
        <f t="shared" si="32"/>
        <v>563240.03</v>
      </c>
    </row>
    <row r="312" spans="1:8" ht="20.25">
      <c r="A312" s="27" t="s">
        <v>463</v>
      </c>
      <c r="B312" s="20"/>
      <c r="C312" s="28"/>
      <c r="D312" s="31" t="s">
        <v>1070</v>
      </c>
      <c r="E312" s="30"/>
      <c r="F312" s="24">
        <f>F338</f>
        <v>785376.15</v>
      </c>
      <c r="G312" s="25">
        <f>G338</f>
        <v>222136.12</v>
      </c>
      <c r="H312" s="26">
        <f t="shared" si="32"/>
        <v>563240.03</v>
      </c>
    </row>
    <row r="313" spans="1:8" ht="40.5">
      <c r="A313" s="27" t="s">
        <v>572</v>
      </c>
      <c r="B313" s="20"/>
      <c r="C313" s="28"/>
      <c r="D313" s="31" t="s">
        <v>1071</v>
      </c>
      <c r="E313" s="30"/>
      <c r="F313" s="24">
        <f>F314+F318</f>
        <v>15417347.3</v>
      </c>
      <c r="G313" s="25">
        <f>G314+G318</f>
        <v>6738788.290000001</v>
      </c>
      <c r="H313" s="26">
        <f t="shared" si="32"/>
        <v>8678559.01</v>
      </c>
    </row>
    <row r="314" spans="1:8" ht="11.25">
      <c r="A314" s="27" t="s">
        <v>428</v>
      </c>
      <c r="B314" s="20"/>
      <c r="C314" s="28"/>
      <c r="D314" s="31" t="s">
        <v>1072</v>
      </c>
      <c r="E314" s="30"/>
      <c r="F314" s="24">
        <f>F315</f>
        <v>15034030.73</v>
      </c>
      <c r="G314" s="25">
        <f>G315</f>
        <v>6417443.550000001</v>
      </c>
      <c r="H314" s="26">
        <f>F314-G314</f>
        <v>8616587.18</v>
      </c>
    </row>
    <row r="315" spans="1:8" ht="11.25">
      <c r="A315" s="27" t="s">
        <v>430</v>
      </c>
      <c r="B315" s="20"/>
      <c r="C315" s="28"/>
      <c r="D315" s="31" t="s">
        <v>1073</v>
      </c>
      <c r="E315" s="30"/>
      <c r="F315" s="24">
        <f>F316+F317</f>
        <v>15034030.73</v>
      </c>
      <c r="G315" s="25">
        <f>G316+G317</f>
        <v>6417443.550000001</v>
      </c>
      <c r="H315" s="26">
        <f aca="true" t="shared" si="35" ref="H315:H337">IF(ISNUMBER(F315),F315,0)-IF(ISNUMBER(G315),G315,0)</f>
        <v>8616587.18</v>
      </c>
    </row>
    <row r="316" spans="1:8" ht="20.25">
      <c r="A316" s="27" t="s">
        <v>463</v>
      </c>
      <c r="B316" s="20"/>
      <c r="C316" s="28"/>
      <c r="D316" s="31" t="s">
        <v>1074</v>
      </c>
      <c r="E316" s="30"/>
      <c r="F316" s="24">
        <f>F342</f>
        <v>13989121.83</v>
      </c>
      <c r="G316" s="25">
        <f>G342</f>
        <v>6140334.65</v>
      </c>
      <c r="H316" s="26">
        <f aca="true" t="shared" si="36" ref="H316:H325">F316-G316</f>
        <v>7848787.18</v>
      </c>
    </row>
    <row r="317" spans="1:8" ht="11.25">
      <c r="A317" s="27" t="s">
        <v>328</v>
      </c>
      <c r="B317" s="20"/>
      <c r="C317" s="28"/>
      <c r="D317" s="31" t="s">
        <v>1075</v>
      </c>
      <c r="E317" s="30"/>
      <c r="F317" s="24">
        <f>F343+F353</f>
        <v>1044908.9</v>
      </c>
      <c r="G317" s="25">
        <f>G343+G353</f>
        <v>277108.9</v>
      </c>
      <c r="H317" s="26">
        <f t="shared" si="36"/>
        <v>767800</v>
      </c>
    </row>
    <row r="318" spans="1:8" ht="11.25">
      <c r="A318" s="27" t="s">
        <v>431</v>
      </c>
      <c r="B318" s="20"/>
      <c r="C318" s="28"/>
      <c r="D318" s="31" t="s">
        <v>1076</v>
      </c>
      <c r="E318" s="30"/>
      <c r="F318" s="24">
        <f>F319+F320</f>
        <v>383316.57</v>
      </c>
      <c r="G318" s="25">
        <f>G319+G320</f>
        <v>321344.74</v>
      </c>
      <c r="H318" s="26">
        <f t="shared" si="36"/>
        <v>61971.830000000016</v>
      </c>
    </row>
    <row r="319" spans="1:8" ht="20.25">
      <c r="A319" s="27" t="s">
        <v>156</v>
      </c>
      <c r="B319" s="20"/>
      <c r="C319" s="28"/>
      <c r="D319" s="31" t="s">
        <v>1077</v>
      </c>
      <c r="E319" s="30"/>
      <c r="F319" s="24">
        <f>F345</f>
        <v>270971.83</v>
      </c>
      <c r="G319" s="25">
        <f>G345</f>
        <v>209000</v>
      </c>
      <c r="H319" s="26">
        <f t="shared" si="36"/>
        <v>61971.830000000016</v>
      </c>
    </row>
    <row r="320" spans="1:8" ht="20.25">
      <c r="A320" s="27" t="s">
        <v>157</v>
      </c>
      <c r="B320" s="20"/>
      <c r="C320" s="28"/>
      <c r="D320" s="31" t="s">
        <v>1078</v>
      </c>
      <c r="E320" s="30"/>
      <c r="F320" s="24">
        <f>F346</f>
        <v>112344.74</v>
      </c>
      <c r="G320" s="25">
        <f>G346</f>
        <v>112344.74</v>
      </c>
      <c r="H320" s="26">
        <f t="shared" si="36"/>
        <v>0</v>
      </c>
    </row>
    <row r="321" spans="1:8" ht="11.25">
      <c r="A321" s="27" t="s">
        <v>576</v>
      </c>
      <c r="B321" s="20"/>
      <c r="C321" s="28"/>
      <c r="D321" s="31" t="s">
        <v>1079</v>
      </c>
      <c r="E321" s="30"/>
      <c r="F321" s="24">
        <f aca="true" t="shared" si="37" ref="F321:G324">F322</f>
        <v>2814651</v>
      </c>
      <c r="G321" s="25">
        <f t="shared" si="37"/>
        <v>686942.41</v>
      </c>
      <c r="H321" s="26">
        <f t="shared" si="36"/>
        <v>2127708.59</v>
      </c>
    </row>
    <row r="322" spans="1:8" ht="51">
      <c r="A322" s="27" t="s">
        <v>591</v>
      </c>
      <c r="B322" s="20"/>
      <c r="C322" s="28"/>
      <c r="D322" s="31" t="s">
        <v>1080</v>
      </c>
      <c r="E322" s="30"/>
      <c r="F322" s="24">
        <f t="shared" si="37"/>
        <v>2814651</v>
      </c>
      <c r="G322" s="25">
        <f t="shared" si="37"/>
        <v>686942.41</v>
      </c>
      <c r="H322" s="26">
        <f t="shared" si="36"/>
        <v>2127708.59</v>
      </c>
    </row>
    <row r="323" spans="1:8" ht="11.25">
      <c r="A323" s="27" t="s">
        <v>428</v>
      </c>
      <c r="B323" s="20"/>
      <c r="C323" s="28"/>
      <c r="D323" s="31" t="s">
        <v>1081</v>
      </c>
      <c r="E323" s="30"/>
      <c r="F323" s="24">
        <f t="shared" si="37"/>
        <v>2814651</v>
      </c>
      <c r="G323" s="25">
        <f t="shared" si="37"/>
        <v>686942.41</v>
      </c>
      <c r="H323" s="26">
        <f t="shared" si="36"/>
        <v>2127708.59</v>
      </c>
    </row>
    <row r="324" spans="1:8" ht="20.25">
      <c r="A324" s="27" t="s">
        <v>434</v>
      </c>
      <c r="B324" s="20"/>
      <c r="C324" s="28"/>
      <c r="D324" s="31" t="s">
        <v>1082</v>
      </c>
      <c r="E324" s="30"/>
      <c r="F324" s="24">
        <f t="shared" si="37"/>
        <v>2814651</v>
      </c>
      <c r="G324" s="25">
        <f t="shared" si="37"/>
        <v>686942.41</v>
      </c>
      <c r="H324" s="26">
        <f t="shared" si="36"/>
        <v>2127708.59</v>
      </c>
    </row>
    <row r="325" spans="1:8" ht="40.5">
      <c r="A325" s="27" t="s">
        <v>592</v>
      </c>
      <c r="B325" s="20"/>
      <c r="C325" s="28"/>
      <c r="D325" s="31" t="s">
        <v>1083</v>
      </c>
      <c r="E325" s="30"/>
      <c r="F325" s="24">
        <f>F331+F358</f>
        <v>2814651</v>
      </c>
      <c r="G325" s="25">
        <f>G331+G358</f>
        <v>686942.41</v>
      </c>
      <c r="H325" s="26">
        <f t="shared" si="36"/>
        <v>2127708.59</v>
      </c>
    </row>
    <row r="326" spans="1:8" ht="11.25">
      <c r="A326" s="47" t="s">
        <v>338</v>
      </c>
      <c r="B326" s="20"/>
      <c r="C326" s="28"/>
      <c r="D326" s="48" t="s">
        <v>1084</v>
      </c>
      <c r="E326" s="30"/>
      <c r="F326" s="49">
        <f aca="true" t="shared" si="38" ref="F326:G330">F327</f>
        <v>2239651</v>
      </c>
      <c r="G326" s="50">
        <f t="shared" si="38"/>
        <v>668998.53</v>
      </c>
      <c r="H326" s="51">
        <f t="shared" si="35"/>
        <v>1570652.47</v>
      </c>
    </row>
    <row r="327" spans="1:8" ht="11.25">
      <c r="A327" s="27" t="s">
        <v>576</v>
      </c>
      <c r="B327" s="20"/>
      <c r="C327" s="28"/>
      <c r="D327" s="31" t="s">
        <v>1085</v>
      </c>
      <c r="E327" s="30"/>
      <c r="F327" s="54">
        <f t="shared" si="38"/>
        <v>2239651</v>
      </c>
      <c r="G327" s="55">
        <f t="shared" si="38"/>
        <v>668998.53</v>
      </c>
      <c r="H327" s="56">
        <f t="shared" si="35"/>
        <v>1570652.47</v>
      </c>
    </row>
    <row r="328" spans="1:8" ht="51">
      <c r="A328" s="27" t="s">
        <v>591</v>
      </c>
      <c r="B328" s="20"/>
      <c r="C328" s="28"/>
      <c r="D328" s="31" t="s">
        <v>1086</v>
      </c>
      <c r="E328" s="30"/>
      <c r="F328" s="54">
        <f t="shared" si="38"/>
        <v>2239651</v>
      </c>
      <c r="G328" s="55">
        <f t="shared" si="38"/>
        <v>668998.53</v>
      </c>
      <c r="H328" s="56">
        <f t="shared" si="35"/>
        <v>1570652.47</v>
      </c>
    </row>
    <row r="329" spans="1:8" ht="11.25">
      <c r="A329" s="27" t="s">
        <v>428</v>
      </c>
      <c r="B329" s="20"/>
      <c r="C329" s="28"/>
      <c r="D329" s="31" t="s">
        <v>1087</v>
      </c>
      <c r="E329" s="30"/>
      <c r="F329" s="24">
        <f t="shared" si="38"/>
        <v>2239651</v>
      </c>
      <c r="G329" s="25">
        <f t="shared" si="38"/>
        <v>668998.53</v>
      </c>
      <c r="H329" s="26">
        <f t="shared" si="35"/>
        <v>1570652.47</v>
      </c>
    </row>
    <row r="330" spans="1:8" ht="20.25">
      <c r="A330" s="27" t="s">
        <v>434</v>
      </c>
      <c r="B330" s="20"/>
      <c r="C330" s="28"/>
      <c r="D330" s="31" t="s">
        <v>1088</v>
      </c>
      <c r="E330" s="30"/>
      <c r="F330" s="24">
        <f t="shared" si="38"/>
        <v>2239651</v>
      </c>
      <c r="G330" s="25">
        <f t="shared" si="38"/>
        <v>668998.53</v>
      </c>
      <c r="H330" s="26">
        <f>F330-G330</f>
        <v>1570652.47</v>
      </c>
    </row>
    <row r="331" spans="1:8" ht="40.5">
      <c r="A331" s="27" t="s">
        <v>592</v>
      </c>
      <c r="B331" s="20"/>
      <c r="C331" s="28"/>
      <c r="D331" s="31" t="s">
        <v>1089</v>
      </c>
      <c r="E331" s="30"/>
      <c r="F331" s="24">
        <v>2239651</v>
      </c>
      <c r="G331" s="25">
        <v>668998.53</v>
      </c>
      <c r="H331" s="26">
        <f>F331-G331</f>
        <v>1570652.47</v>
      </c>
    </row>
    <row r="332" spans="1:8" ht="21.75" customHeight="1">
      <c r="A332" s="47" t="s">
        <v>339</v>
      </c>
      <c r="B332" s="20"/>
      <c r="C332" s="28"/>
      <c r="D332" s="48" t="s">
        <v>1090</v>
      </c>
      <c r="E332" s="30"/>
      <c r="F332" s="49">
        <f>F333</f>
        <v>15245423.450000001</v>
      </c>
      <c r="G332" s="50">
        <f>G333</f>
        <v>6771424.410000001</v>
      </c>
      <c r="H332" s="51">
        <f t="shared" si="35"/>
        <v>8473999.04</v>
      </c>
    </row>
    <row r="333" spans="1:8" ht="23.25" customHeight="1">
      <c r="A333" s="27" t="s">
        <v>569</v>
      </c>
      <c r="B333" s="20"/>
      <c r="C333" s="28"/>
      <c r="D333" s="31" t="s">
        <v>1091</v>
      </c>
      <c r="E333" s="30"/>
      <c r="F333" s="54">
        <f>F334</f>
        <v>15245423.450000001</v>
      </c>
      <c r="G333" s="55">
        <f>G334</f>
        <v>6771424.410000001</v>
      </c>
      <c r="H333" s="56">
        <f t="shared" si="35"/>
        <v>8473999.04</v>
      </c>
    </row>
    <row r="334" spans="1:8" ht="27.75" customHeight="1">
      <c r="A334" s="27" t="s">
        <v>570</v>
      </c>
      <c r="B334" s="20"/>
      <c r="C334" s="28"/>
      <c r="D334" s="31" t="s">
        <v>1092</v>
      </c>
      <c r="E334" s="30"/>
      <c r="F334" s="54">
        <f>F335+F339</f>
        <v>15245423.450000001</v>
      </c>
      <c r="G334" s="55">
        <f>G335+G339</f>
        <v>6771424.410000001</v>
      </c>
      <c r="H334" s="56">
        <f t="shared" si="35"/>
        <v>8473999.04</v>
      </c>
    </row>
    <row r="335" spans="1:8" ht="40.5">
      <c r="A335" s="27" t="s">
        <v>571</v>
      </c>
      <c r="B335" s="20">
        <v>2</v>
      </c>
      <c r="C335" s="28"/>
      <c r="D335" s="31" t="s">
        <v>1093</v>
      </c>
      <c r="E335" s="30" t="s">
        <v>195</v>
      </c>
      <c r="F335" s="24">
        <f aca="true" t="shared" si="39" ref="F335:G337">F336</f>
        <v>785376.15</v>
      </c>
      <c r="G335" s="25">
        <f t="shared" si="39"/>
        <v>222136.12</v>
      </c>
      <c r="H335" s="26">
        <f t="shared" si="35"/>
        <v>563240.03</v>
      </c>
    </row>
    <row r="336" spans="1:8" ht="11.25">
      <c r="A336" s="27" t="s">
        <v>428</v>
      </c>
      <c r="B336" s="20">
        <v>2</v>
      </c>
      <c r="C336" s="28"/>
      <c r="D336" s="31" t="s">
        <v>1094</v>
      </c>
      <c r="E336" s="30" t="s">
        <v>196</v>
      </c>
      <c r="F336" s="24">
        <f t="shared" si="39"/>
        <v>785376.15</v>
      </c>
      <c r="G336" s="25">
        <f t="shared" si="39"/>
        <v>222136.12</v>
      </c>
      <c r="H336" s="26">
        <f t="shared" si="35"/>
        <v>563240.03</v>
      </c>
    </row>
    <row r="337" spans="1:8" ht="11.25">
      <c r="A337" s="27" t="s">
        <v>430</v>
      </c>
      <c r="B337" s="20"/>
      <c r="C337" s="28"/>
      <c r="D337" s="31" t="s">
        <v>1095</v>
      </c>
      <c r="E337" s="30"/>
      <c r="F337" s="24">
        <f t="shared" si="39"/>
        <v>785376.15</v>
      </c>
      <c r="G337" s="25">
        <f t="shared" si="39"/>
        <v>222136.12</v>
      </c>
      <c r="H337" s="26">
        <f t="shared" si="35"/>
        <v>563240.03</v>
      </c>
    </row>
    <row r="338" spans="1:8" ht="20.25">
      <c r="A338" s="27" t="s">
        <v>463</v>
      </c>
      <c r="B338" s="20"/>
      <c r="C338" s="28"/>
      <c r="D338" s="31" t="s">
        <v>1096</v>
      </c>
      <c r="E338" s="30"/>
      <c r="F338" s="24">
        <v>785376.15</v>
      </c>
      <c r="G338" s="25">
        <v>222136.12</v>
      </c>
      <c r="H338" s="26">
        <f>F338-G338</f>
        <v>563240.03</v>
      </c>
    </row>
    <row r="339" spans="1:8" ht="40.5">
      <c r="A339" s="27" t="s">
        <v>572</v>
      </c>
      <c r="B339" s="20"/>
      <c r="C339" s="28"/>
      <c r="D339" s="31" t="s">
        <v>1097</v>
      </c>
      <c r="E339" s="30"/>
      <c r="F339" s="24">
        <f>F340+F344</f>
        <v>14460047.3</v>
      </c>
      <c r="G339" s="25">
        <f>G340+G344</f>
        <v>6549288.290000001</v>
      </c>
      <c r="H339" s="26">
        <f aca="true" t="shared" si="40" ref="H339:H365">IF(ISNUMBER(F339),F339,0)-IF(ISNUMBER(G339),G339,0)</f>
        <v>7910759.01</v>
      </c>
    </row>
    <row r="340" spans="1:8" ht="11.25">
      <c r="A340" s="27" t="s">
        <v>428</v>
      </c>
      <c r="B340" s="20"/>
      <c r="C340" s="28"/>
      <c r="D340" s="31" t="s">
        <v>1098</v>
      </c>
      <c r="E340" s="30"/>
      <c r="F340" s="24">
        <f>F341</f>
        <v>14076730.73</v>
      </c>
      <c r="G340" s="25">
        <f>G341</f>
        <v>6227943.550000001</v>
      </c>
      <c r="H340" s="26">
        <f aca="true" t="shared" si="41" ref="H340:H346">F340-G340</f>
        <v>7848787.18</v>
      </c>
    </row>
    <row r="341" spans="1:8" ht="11.25">
      <c r="A341" s="27" t="s">
        <v>430</v>
      </c>
      <c r="B341" s="20"/>
      <c r="C341" s="28"/>
      <c r="D341" s="31" t="s">
        <v>1099</v>
      </c>
      <c r="E341" s="30"/>
      <c r="F341" s="24">
        <f>F342+F343</f>
        <v>14076730.73</v>
      </c>
      <c r="G341" s="25">
        <f>G342+G343</f>
        <v>6227943.550000001</v>
      </c>
      <c r="H341" s="26">
        <f t="shared" si="41"/>
        <v>7848787.18</v>
      </c>
    </row>
    <row r="342" spans="1:8" ht="20.25">
      <c r="A342" s="27" t="s">
        <v>463</v>
      </c>
      <c r="B342" s="20"/>
      <c r="C342" s="28"/>
      <c r="D342" s="31" t="s">
        <v>1100</v>
      </c>
      <c r="E342" s="30"/>
      <c r="F342" s="24">
        <v>13989121.83</v>
      </c>
      <c r="G342" s="25">
        <v>6140334.65</v>
      </c>
      <c r="H342" s="26">
        <f t="shared" si="41"/>
        <v>7848787.18</v>
      </c>
    </row>
    <row r="343" spans="1:8" ht="11.25">
      <c r="A343" s="27" t="s">
        <v>328</v>
      </c>
      <c r="B343" s="20"/>
      <c r="C343" s="28"/>
      <c r="D343" s="31" t="s">
        <v>1101</v>
      </c>
      <c r="E343" s="30"/>
      <c r="F343" s="24">
        <v>87608.9</v>
      </c>
      <c r="G343" s="25">
        <v>87608.9</v>
      </c>
      <c r="H343" s="26">
        <f t="shared" si="41"/>
        <v>0</v>
      </c>
    </row>
    <row r="344" spans="1:8" ht="11.25">
      <c r="A344" s="27" t="s">
        <v>431</v>
      </c>
      <c r="B344" s="20"/>
      <c r="C344" s="28"/>
      <c r="D344" s="31" t="s">
        <v>1102</v>
      </c>
      <c r="E344" s="30"/>
      <c r="F344" s="24">
        <f>F345+F346</f>
        <v>383316.57</v>
      </c>
      <c r="G344" s="25">
        <f>G345+G346</f>
        <v>321344.74</v>
      </c>
      <c r="H344" s="26">
        <f t="shared" si="41"/>
        <v>61971.830000000016</v>
      </c>
    </row>
    <row r="345" spans="1:8" ht="20.25">
      <c r="A345" s="27" t="s">
        <v>156</v>
      </c>
      <c r="B345" s="20"/>
      <c r="C345" s="28"/>
      <c r="D345" s="31" t="s">
        <v>1103</v>
      </c>
      <c r="E345" s="30"/>
      <c r="F345" s="24">
        <v>270971.83</v>
      </c>
      <c r="G345" s="25">
        <v>209000</v>
      </c>
      <c r="H345" s="26">
        <f t="shared" si="41"/>
        <v>61971.830000000016</v>
      </c>
    </row>
    <row r="346" spans="1:8" ht="20.25">
      <c r="A346" s="27" t="s">
        <v>157</v>
      </c>
      <c r="B346" s="20"/>
      <c r="C346" s="28"/>
      <c r="D346" s="31" t="s">
        <v>1104</v>
      </c>
      <c r="E346" s="30"/>
      <c r="F346" s="24">
        <v>112344.74</v>
      </c>
      <c r="G346" s="25">
        <v>112344.74</v>
      </c>
      <c r="H346" s="26">
        <f t="shared" si="41"/>
        <v>0</v>
      </c>
    </row>
    <row r="347" spans="1:8" ht="20.25">
      <c r="A347" s="47" t="s">
        <v>340</v>
      </c>
      <c r="B347" s="20"/>
      <c r="C347" s="28"/>
      <c r="D347" s="48" t="s">
        <v>1105</v>
      </c>
      <c r="E347" s="30"/>
      <c r="F347" s="49">
        <f>F348+F354</f>
        <v>1532300</v>
      </c>
      <c r="G347" s="50">
        <f>G348+G354</f>
        <v>207443.88</v>
      </c>
      <c r="H347" s="51">
        <f t="shared" si="40"/>
        <v>1324856.12</v>
      </c>
    </row>
    <row r="348" spans="1:8" ht="20.25">
      <c r="A348" s="27" t="s">
        <v>569</v>
      </c>
      <c r="B348" s="20"/>
      <c r="C348" s="28"/>
      <c r="D348" s="31" t="s">
        <v>1106</v>
      </c>
      <c r="E348" s="30"/>
      <c r="F348" s="54">
        <f aca="true" t="shared" si="42" ref="F348:G352">F349</f>
        <v>957300</v>
      </c>
      <c r="G348" s="55">
        <f t="shared" si="42"/>
        <v>189500</v>
      </c>
      <c r="H348" s="56">
        <f t="shared" si="40"/>
        <v>767800</v>
      </c>
    </row>
    <row r="349" spans="1:8" ht="20.25">
      <c r="A349" s="27" t="s">
        <v>570</v>
      </c>
      <c r="B349" s="20"/>
      <c r="C349" s="28"/>
      <c r="D349" s="31" t="s">
        <v>1107</v>
      </c>
      <c r="E349" s="30"/>
      <c r="F349" s="54">
        <f t="shared" si="42"/>
        <v>957300</v>
      </c>
      <c r="G349" s="55">
        <f t="shared" si="42"/>
        <v>189500</v>
      </c>
      <c r="H349" s="56">
        <f t="shared" si="40"/>
        <v>767800</v>
      </c>
    </row>
    <row r="350" spans="1:8" ht="40.5">
      <c r="A350" s="27" t="s">
        <v>572</v>
      </c>
      <c r="B350" s="20">
        <v>2</v>
      </c>
      <c r="C350" s="28"/>
      <c r="D350" s="31" t="s">
        <v>1108</v>
      </c>
      <c r="E350" s="30" t="s">
        <v>197</v>
      </c>
      <c r="F350" s="24">
        <f t="shared" si="42"/>
        <v>957300</v>
      </c>
      <c r="G350" s="25">
        <f t="shared" si="42"/>
        <v>189500</v>
      </c>
      <c r="H350" s="26">
        <f t="shared" si="40"/>
        <v>767800</v>
      </c>
    </row>
    <row r="351" spans="1:8" ht="11.25">
      <c r="A351" s="27" t="s">
        <v>428</v>
      </c>
      <c r="B351" s="20"/>
      <c r="C351" s="28"/>
      <c r="D351" s="31" t="s">
        <v>1109</v>
      </c>
      <c r="E351" s="30"/>
      <c r="F351" s="24">
        <f t="shared" si="42"/>
        <v>957300</v>
      </c>
      <c r="G351" s="25">
        <f t="shared" si="42"/>
        <v>189500</v>
      </c>
      <c r="H351" s="26">
        <f t="shared" si="40"/>
        <v>767800</v>
      </c>
    </row>
    <row r="352" spans="1:8" ht="11.25">
      <c r="A352" s="27" t="s">
        <v>430</v>
      </c>
      <c r="B352" s="20">
        <v>2</v>
      </c>
      <c r="C352" s="28"/>
      <c r="D352" s="31" t="s">
        <v>1110</v>
      </c>
      <c r="E352" s="30" t="s">
        <v>198</v>
      </c>
      <c r="F352" s="24">
        <f t="shared" si="42"/>
        <v>957300</v>
      </c>
      <c r="G352" s="25">
        <f t="shared" si="42"/>
        <v>189500</v>
      </c>
      <c r="H352" s="26">
        <f t="shared" si="40"/>
        <v>767800</v>
      </c>
    </row>
    <row r="353" spans="1:8" ht="11.25">
      <c r="A353" s="27" t="s">
        <v>328</v>
      </c>
      <c r="B353" s="20"/>
      <c r="C353" s="28"/>
      <c r="D353" s="31" t="s">
        <v>1111</v>
      </c>
      <c r="E353" s="30"/>
      <c r="F353" s="24">
        <v>957300</v>
      </c>
      <c r="G353" s="25">
        <v>189500</v>
      </c>
      <c r="H353" s="26">
        <f aca="true" t="shared" si="43" ref="H353:H358">F353-G353</f>
        <v>767800</v>
      </c>
    </row>
    <row r="354" spans="1:8" ht="11.25">
      <c r="A354" s="27" t="s">
        <v>576</v>
      </c>
      <c r="B354" s="20"/>
      <c r="C354" s="28"/>
      <c r="D354" s="31" t="s">
        <v>1112</v>
      </c>
      <c r="E354" s="30"/>
      <c r="F354" s="24">
        <f aca="true" t="shared" si="44" ref="F354:G357">F355</f>
        <v>575000</v>
      </c>
      <c r="G354" s="25">
        <f t="shared" si="44"/>
        <v>17943.88</v>
      </c>
      <c r="H354" s="26">
        <f t="shared" si="43"/>
        <v>557056.12</v>
      </c>
    </row>
    <row r="355" spans="1:8" ht="51">
      <c r="A355" s="27" t="s">
        <v>591</v>
      </c>
      <c r="B355" s="20"/>
      <c r="C355" s="28"/>
      <c r="D355" s="31" t="s">
        <v>1113</v>
      </c>
      <c r="E355" s="30"/>
      <c r="F355" s="24">
        <f t="shared" si="44"/>
        <v>575000</v>
      </c>
      <c r="G355" s="25">
        <f t="shared" si="44"/>
        <v>17943.88</v>
      </c>
      <c r="H355" s="26">
        <f t="shared" si="43"/>
        <v>557056.12</v>
      </c>
    </row>
    <row r="356" spans="1:8" ht="11.25">
      <c r="A356" s="27" t="s">
        <v>428</v>
      </c>
      <c r="B356" s="20"/>
      <c r="C356" s="28"/>
      <c r="D356" s="31" t="s">
        <v>1114</v>
      </c>
      <c r="E356" s="30"/>
      <c r="F356" s="24">
        <f t="shared" si="44"/>
        <v>575000</v>
      </c>
      <c r="G356" s="25">
        <f t="shared" si="44"/>
        <v>17943.88</v>
      </c>
      <c r="H356" s="26">
        <f t="shared" si="43"/>
        <v>557056.12</v>
      </c>
    </row>
    <row r="357" spans="1:8" ht="20.25">
      <c r="A357" s="27" t="s">
        <v>434</v>
      </c>
      <c r="B357" s="20"/>
      <c r="C357" s="28"/>
      <c r="D357" s="31" t="s">
        <v>1115</v>
      </c>
      <c r="E357" s="30"/>
      <c r="F357" s="24">
        <f t="shared" si="44"/>
        <v>575000</v>
      </c>
      <c r="G357" s="25">
        <f t="shared" si="44"/>
        <v>17943.88</v>
      </c>
      <c r="H357" s="26">
        <f t="shared" si="43"/>
        <v>557056.12</v>
      </c>
    </row>
    <row r="358" spans="1:8" ht="40.5">
      <c r="A358" s="27" t="s">
        <v>592</v>
      </c>
      <c r="B358" s="20"/>
      <c r="C358" s="28"/>
      <c r="D358" s="31" t="s">
        <v>1116</v>
      </c>
      <c r="E358" s="30"/>
      <c r="F358" s="24">
        <v>575000</v>
      </c>
      <c r="G358" s="25">
        <v>17943.88</v>
      </c>
      <c r="H358" s="26">
        <f t="shared" si="43"/>
        <v>557056.12</v>
      </c>
    </row>
    <row r="359" spans="1:8" ht="24">
      <c r="A359" s="53" t="s">
        <v>435</v>
      </c>
      <c r="B359" s="20"/>
      <c r="C359" s="28"/>
      <c r="D359" s="48" t="s">
        <v>1117</v>
      </c>
      <c r="E359" s="30"/>
      <c r="F359" s="49">
        <f>F360+F367+F384+F389</f>
        <v>73876283.57</v>
      </c>
      <c r="G359" s="50">
        <f>G360+G367+G384+G389</f>
        <v>53106758.129999995</v>
      </c>
      <c r="H359" s="51">
        <f t="shared" si="40"/>
        <v>20769525.439999998</v>
      </c>
    </row>
    <row r="360" spans="1:8" ht="71.25">
      <c r="A360" s="27" t="s">
        <v>562</v>
      </c>
      <c r="B360" s="20"/>
      <c r="C360" s="28"/>
      <c r="D360" s="31" t="s">
        <v>1118</v>
      </c>
      <c r="E360" s="30"/>
      <c r="F360" s="24">
        <f aca="true" t="shared" si="45" ref="F360:G363">F361</f>
        <v>5435801.93</v>
      </c>
      <c r="G360" s="25">
        <f t="shared" si="45"/>
        <v>3669201.72</v>
      </c>
      <c r="H360" s="26">
        <f t="shared" si="40"/>
        <v>1766600.2099999995</v>
      </c>
    </row>
    <row r="361" spans="1:8" ht="20.25">
      <c r="A361" s="27" t="s">
        <v>563</v>
      </c>
      <c r="B361" s="20"/>
      <c r="C361" s="28"/>
      <c r="D361" s="31" t="s">
        <v>1119</v>
      </c>
      <c r="E361" s="30"/>
      <c r="F361" s="24">
        <f t="shared" si="45"/>
        <v>5435801.93</v>
      </c>
      <c r="G361" s="25">
        <f t="shared" si="45"/>
        <v>3669201.72</v>
      </c>
      <c r="H361" s="26">
        <f t="shared" si="40"/>
        <v>1766600.2099999995</v>
      </c>
    </row>
    <row r="362" spans="1:8" ht="40.5">
      <c r="A362" s="27" t="s">
        <v>564</v>
      </c>
      <c r="B362" s="20"/>
      <c r="C362" s="28"/>
      <c r="D362" s="31" t="s">
        <v>1120</v>
      </c>
      <c r="E362" s="30"/>
      <c r="F362" s="24">
        <f t="shared" si="45"/>
        <v>5435801.93</v>
      </c>
      <c r="G362" s="25">
        <f t="shared" si="45"/>
        <v>3669201.72</v>
      </c>
      <c r="H362" s="26">
        <f t="shared" si="40"/>
        <v>1766600.2099999995</v>
      </c>
    </row>
    <row r="363" spans="1:8" ht="11.25">
      <c r="A363" s="27" t="s">
        <v>428</v>
      </c>
      <c r="B363" s="20"/>
      <c r="C363" s="28"/>
      <c r="D363" s="31" t="s">
        <v>1121</v>
      </c>
      <c r="E363" s="30"/>
      <c r="F363" s="24">
        <f t="shared" si="45"/>
        <v>5435801.93</v>
      </c>
      <c r="G363" s="25">
        <f t="shared" si="45"/>
        <v>3669201.72</v>
      </c>
      <c r="H363" s="26">
        <f t="shared" si="40"/>
        <v>1766600.2099999995</v>
      </c>
    </row>
    <row r="364" spans="1:8" ht="20.25">
      <c r="A364" s="27" t="s">
        <v>429</v>
      </c>
      <c r="B364" s="20"/>
      <c r="C364" s="28"/>
      <c r="D364" s="31" t="s">
        <v>1122</v>
      </c>
      <c r="E364" s="30"/>
      <c r="F364" s="24">
        <f>F365+F366</f>
        <v>5435801.93</v>
      </c>
      <c r="G364" s="25">
        <f>G365+G366</f>
        <v>3669201.72</v>
      </c>
      <c r="H364" s="26">
        <f t="shared" si="40"/>
        <v>1766600.2099999995</v>
      </c>
    </row>
    <row r="365" spans="1:8" ht="11.25">
      <c r="A365" s="27" t="s">
        <v>145</v>
      </c>
      <c r="B365" s="20"/>
      <c r="C365" s="28"/>
      <c r="D365" s="31" t="s">
        <v>1123</v>
      </c>
      <c r="E365" s="30"/>
      <c r="F365" s="24">
        <f>F451</f>
        <v>4174963.04</v>
      </c>
      <c r="G365" s="25">
        <f>G451</f>
        <v>2839324.83</v>
      </c>
      <c r="H365" s="26">
        <f t="shared" si="40"/>
        <v>1335638.21</v>
      </c>
    </row>
    <row r="366" spans="1:8" ht="20.25">
      <c r="A366" s="27" t="s">
        <v>565</v>
      </c>
      <c r="B366" s="20"/>
      <c r="C366" s="28"/>
      <c r="D366" s="31" t="s">
        <v>1124</v>
      </c>
      <c r="E366" s="30"/>
      <c r="F366" s="24">
        <f>F452</f>
        <v>1260838.89</v>
      </c>
      <c r="G366" s="25">
        <f>G452</f>
        <v>829876.89</v>
      </c>
      <c r="H366" s="26">
        <f>F366-G366</f>
        <v>430961.9999999999</v>
      </c>
    </row>
    <row r="367" spans="1:8" ht="20.25">
      <c r="A367" s="27" t="s">
        <v>569</v>
      </c>
      <c r="B367" s="20"/>
      <c r="C367" s="28"/>
      <c r="D367" s="31" t="s">
        <v>1125</v>
      </c>
      <c r="E367" s="30"/>
      <c r="F367" s="24">
        <f>F368</f>
        <v>28000337.020000003</v>
      </c>
      <c r="G367" s="25">
        <f>G368</f>
        <v>9686602.67</v>
      </c>
      <c r="H367" s="26">
        <f aca="true" t="shared" si="46" ref="H367:H375">IF(ISNUMBER(F367),F367,0)-IF(ISNUMBER(G367),G367,0)</f>
        <v>18313734.35</v>
      </c>
    </row>
    <row r="368" spans="1:8" ht="20.25">
      <c r="A368" s="27" t="s">
        <v>570</v>
      </c>
      <c r="B368" s="20"/>
      <c r="C368" s="28"/>
      <c r="D368" s="31" t="s">
        <v>1126</v>
      </c>
      <c r="E368" s="30"/>
      <c r="F368" s="24">
        <f>F369+F373</f>
        <v>28000337.020000003</v>
      </c>
      <c r="G368" s="25">
        <f>G369+G373</f>
        <v>9686602.67</v>
      </c>
      <c r="H368" s="26">
        <f t="shared" si="46"/>
        <v>18313734.35</v>
      </c>
    </row>
    <row r="369" spans="1:8" ht="40.5">
      <c r="A369" s="27" t="s">
        <v>571</v>
      </c>
      <c r="B369" s="20"/>
      <c r="C369" s="28"/>
      <c r="D369" s="31" t="s">
        <v>1127</v>
      </c>
      <c r="E369" s="30"/>
      <c r="F369" s="24">
        <f aca="true" t="shared" si="47" ref="F369:G371">F370</f>
        <v>17243232.6</v>
      </c>
      <c r="G369" s="25">
        <f t="shared" si="47"/>
        <v>2532341.49</v>
      </c>
      <c r="H369" s="26">
        <f t="shared" si="46"/>
        <v>14710891.110000001</v>
      </c>
    </row>
    <row r="370" spans="1:8" ht="11.25">
      <c r="A370" s="27" t="s">
        <v>428</v>
      </c>
      <c r="B370" s="20"/>
      <c r="C370" s="28"/>
      <c r="D370" s="31" t="s">
        <v>1128</v>
      </c>
      <c r="E370" s="30"/>
      <c r="F370" s="24">
        <f t="shared" si="47"/>
        <v>17243232.6</v>
      </c>
      <c r="G370" s="25">
        <f t="shared" si="47"/>
        <v>2532341.49</v>
      </c>
      <c r="H370" s="26">
        <f t="shared" si="46"/>
        <v>14710891.110000001</v>
      </c>
    </row>
    <row r="371" spans="1:8" ht="11.25">
      <c r="A371" s="27" t="s">
        <v>430</v>
      </c>
      <c r="B371" s="20"/>
      <c r="C371" s="28"/>
      <c r="D371" s="31" t="s">
        <v>1129</v>
      </c>
      <c r="E371" s="30"/>
      <c r="F371" s="24">
        <f t="shared" si="47"/>
        <v>17243232.6</v>
      </c>
      <c r="G371" s="25">
        <f t="shared" si="47"/>
        <v>2532341.49</v>
      </c>
      <c r="H371" s="26">
        <f t="shared" si="46"/>
        <v>14710891.110000001</v>
      </c>
    </row>
    <row r="372" spans="1:8" ht="20.25">
      <c r="A372" s="27" t="s">
        <v>463</v>
      </c>
      <c r="B372" s="20"/>
      <c r="C372" s="28"/>
      <c r="D372" s="31" t="s">
        <v>1130</v>
      </c>
      <c r="E372" s="30"/>
      <c r="F372" s="24">
        <f>F418+F435+F458</f>
        <v>17243232.6</v>
      </c>
      <c r="G372" s="25">
        <f>G418+G435+G458</f>
        <v>2532341.49</v>
      </c>
      <c r="H372" s="26">
        <f t="shared" si="46"/>
        <v>14710891.110000001</v>
      </c>
    </row>
    <row r="373" spans="1:8" ht="40.5">
      <c r="A373" s="27" t="s">
        <v>572</v>
      </c>
      <c r="B373" s="20"/>
      <c r="C373" s="28"/>
      <c r="D373" s="31" t="s">
        <v>1131</v>
      </c>
      <c r="E373" s="30"/>
      <c r="F373" s="24">
        <f>F374+F381</f>
        <v>10757104.42</v>
      </c>
      <c r="G373" s="25">
        <f>G374+G381</f>
        <v>7154261.18</v>
      </c>
      <c r="H373" s="26">
        <f t="shared" si="46"/>
        <v>3602843.24</v>
      </c>
    </row>
    <row r="374" spans="1:8" ht="11.25">
      <c r="A374" s="27" t="s">
        <v>428</v>
      </c>
      <c r="B374" s="20"/>
      <c r="C374" s="28"/>
      <c r="D374" s="31" t="s">
        <v>1132</v>
      </c>
      <c r="E374" s="30"/>
      <c r="F374" s="24">
        <f>F375</f>
        <v>9562922.43</v>
      </c>
      <c r="G374" s="25">
        <f>G375</f>
        <v>6815927.68</v>
      </c>
      <c r="H374" s="26">
        <f t="shared" si="46"/>
        <v>2746994.75</v>
      </c>
    </row>
    <row r="375" spans="1:8" ht="11.25">
      <c r="A375" s="27" t="s">
        <v>430</v>
      </c>
      <c r="B375" s="20"/>
      <c r="C375" s="28"/>
      <c r="D375" s="31" t="s">
        <v>1133</v>
      </c>
      <c r="E375" s="30"/>
      <c r="F375" s="24">
        <f>F376+F377+F378+F379+F380</f>
        <v>9562922.43</v>
      </c>
      <c r="G375" s="25">
        <f>G376+G377+G378+G379+G380</f>
        <v>6815927.68</v>
      </c>
      <c r="H375" s="26">
        <f t="shared" si="46"/>
        <v>2746994.75</v>
      </c>
    </row>
    <row r="376" spans="1:8" ht="11.25">
      <c r="A376" s="27" t="s">
        <v>150</v>
      </c>
      <c r="B376" s="20"/>
      <c r="C376" s="28"/>
      <c r="D376" s="31" t="s">
        <v>1134</v>
      </c>
      <c r="E376" s="30"/>
      <c r="F376" s="24">
        <f>F462</f>
        <v>65215</v>
      </c>
      <c r="G376" s="25">
        <f>G462</f>
        <v>36646.63</v>
      </c>
      <c r="H376" s="26">
        <f aca="true" t="shared" si="48" ref="H376:H400">F376-G376</f>
        <v>28568.370000000003</v>
      </c>
    </row>
    <row r="377" spans="1:8" ht="11.25">
      <c r="A377" s="27" t="s">
        <v>164</v>
      </c>
      <c r="B377" s="20"/>
      <c r="C377" s="28"/>
      <c r="D377" s="31" t="s">
        <v>1135</v>
      </c>
      <c r="E377" s="30"/>
      <c r="F377" s="24">
        <f>F422</f>
        <v>1800</v>
      </c>
      <c r="G377" s="25">
        <f>G422</f>
        <v>0</v>
      </c>
      <c r="H377" s="26">
        <f t="shared" si="48"/>
        <v>1800</v>
      </c>
    </row>
    <row r="378" spans="1:8" ht="11.25">
      <c r="A378" s="27" t="s">
        <v>166</v>
      </c>
      <c r="B378" s="20"/>
      <c r="C378" s="28"/>
      <c r="D378" s="31" t="s">
        <v>1136</v>
      </c>
      <c r="E378" s="30"/>
      <c r="F378" s="24">
        <f>F423+F439+F463</f>
        <v>4697375</v>
      </c>
      <c r="G378" s="25">
        <f>G423+G439+G463</f>
        <v>3258509.48</v>
      </c>
      <c r="H378" s="26">
        <f t="shared" si="48"/>
        <v>1438865.52</v>
      </c>
    </row>
    <row r="379" spans="1:8" ht="20.25">
      <c r="A379" s="27" t="s">
        <v>463</v>
      </c>
      <c r="B379" s="20"/>
      <c r="C379" s="28"/>
      <c r="D379" s="31" t="s">
        <v>1137</v>
      </c>
      <c r="E379" s="30"/>
      <c r="F379" s="24">
        <f>F440+F464</f>
        <v>4512439.43</v>
      </c>
      <c r="G379" s="25">
        <f>G440+G464</f>
        <v>3289302.4</v>
      </c>
      <c r="H379" s="26">
        <f t="shared" si="48"/>
        <v>1223137.0299999998</v>
      </c>
    </row>
    <row r="380" spans="1:8" ht="11.25">
      <c r="A380" s="27" t="s">
        <v>328</v>
      </c>
      <c r="B380" s="20"/>
      <c r="C380" s="28"/>
      <c r="D380" s="31" t="s">
        <v>1138</v>
      </c>
      <c r="E380" s="30"/>
      <c r="F380" s="24">
        <f>F441+F465</f>
        <v>286093</v>
      </c>
      <c r="G380" s="25">
        <f>G441+G465</f>
        <v>231469.16999999998</v>
      </c>
      <c r="H380" s="26">
        <f t="shared" si="48"/>
        <v>54623.830000000016</v>
      </c>
    </row>
    <row r="381" spans="1:8" ht="11.25">
      <c r="A381" s="27" t="s">
        <v>431</v>
      </c>
      <c r="B381" s="20"/>
      <c r="C381" s="28"/>
      <c r="D381" s="31" t="s">
        <v>1139</v>
      </c>
      <c r="E381" s="30"/>
      <c r="F381" s="24">
        <f>F382+F383</f>
        <v>1194181.99</v>
      </c>
      <c r="G381" s="25">
        <f>G382+G383</f>
        <v>338333.5</v>
      </c>
      <c r="H381" s="26">
        <f t="shared" si="48"/>
        <v>855848.49</v>
      </c>
    </row>
    <row r="382" spans="1:8" ht="20.25">
      <c r="A382" s="27" t="s">
        <v>156</v>
      </c>
      <c r="B382" s="20"/>
      <c r="C382" s="28"/>
      <c r="D382" s="31" t="s">
        <v>1140</v>
      </c>
      <c r="E382" s="30"/>
      <c r="F382" s="24">
        <f>F443</f>
        <v>817073.99</v>
      </c>
      <c r="G382" s="25">
        <f>G443</f>
        <v>98900</v>
      </c>
      <c r="H382" s="26">
        <f t="shared" si="48"/>
        <v>718173.99</v>
      </c>
    </row>
    <row r="383" spans="1:8" ht="20.25">
      <c r="A383" s="27" t="s">
        <v>157</v>
      </c>
      <c r="B383" s="20"/>
      <c r="C383" s="28"/>
      <c r="D383" s="31" t="s">
        <v>1141</v>
      </c>
      <c r="E383" s="30"/>
      <c r="F383" s="24">
        <f>F444+F467</f>
        <v>377108</v>
      </c>
      <c r="G383" s="25">
        <f>G444+G467</f>
        <v>239433.5</v>
      </c>
      <c r="H383" s="26">
        <f t="shared" si="48"/>
        <v>137674.5</v>
      </c>
    </row>
    <row r="384" spans="1:8" ht="30">
      <c r="A384" s="27" t="s">
        <v>594</v>
      </c>
      <c r="B384" s="20"/>
      <c r="C384" s="28"/>
      <c r="D384" s="31" t="s">
        <v>1142</v>
      </c>
      <c r="E384" s="30"/>
      <c r="F384" s="24">
        <f aca="true" t="shared" si="49" ref="F384:G387">F385</f>
        <v>39141226.62</v>
      </c>
      <c r="G384" s="25">
        <f t="shared" si="49"/>
        <v>39141226.62</v>
      </c>
      <c r="H384" s="26">
        <f t="shared" si="48"/>
        <v>0</v>
      </c>
    </row>
    <row r="385" spans="1:8" ht="11.25">
      <c r="A385" s="27" t="s">
        <v>593</v>
      </c>
      <c r="B385" s="20"/>
      <c r="C385" s="28"/>
      <c r="D385" s="31" t="s">
        <v>1143</v>
      </c>
      <c r="E385" s="30"/>
      <c r="F385" s="24">
        <f t="shared" si="49"/>
        <v>39141226.62</v>
      </c>
      <c r="G385" s="25">
        <f t="shared" si="49"/>
        <v>39141226.62</v>
      </c>
      <c r="H385" s="26">
        <f t="shared" si="48"/>
        <v>0</v>
      </c>
    </row>
    <row r="386" spans="1:8" ht="40.5">
      <c r="A386" s="27" t="s">
        <v>595</v>
      </c>
      <c r="B386" s="20"/>
      <c r="C386" s="28"/>
      <c r="D386" s="31" t="s">
        <v>1144</v>
      </c>
      <c r="E386" s="30"/>
      <c r="F386" s="24">
        <f t="shared" si="49"/>
        <v>39141226.62</v>
      </c>
      <c r="G386" s="25">
        <f t="shared" si="49"/>
        <v>39141226.62</v>
      </c>
      <c r="H386" s="26">
        <f t="shared" si="48"/>
        <v>0</v>
      </c>
    </row>
    <row r="387" spans="1:8" ht="11.25">
      <c r="A387" s="27" t="s">
        <v>431</v>
      </c>
      <c r="B387" s="20"/>
      <c r="C387" s="28"/>
      <c r="D387" s="31" t="s">
        <v>1145</v>
      </c>
      <c r="E387" s="30"/>
      <c r="F387" s="24">
        <f t="shared" si="49"/>
        <v>39141226.62</v>
      </c>
      <c r="G387" s="25">
        <f t="shared" si="49"/>
        <v>39141226.62</v>
      </c>
      <c r="H387" s="26">
        <f t="shared" si="48"/>
        <v>0</v>
      </c>
    </row>
    <row r="388" spans="1:8" ht="20.25">
      <c r="A388" s="27" t="s">
        <v>156</v>
      </c>
      <c r="B388" s="20"/>
      <c r="C388" s="28"/>
      <c r="D388" s="31" t="s">
        <v>1146</v>
      </c>
      <c r="E388" s="30"/>
      <c r="F388" s="24">
        <f>F406</f>
        <v>39141226.62</v>
      </c>
      <c r="G388" s="25">
        <f>G406</f>
        <v>39141226.62</v>
      </c>
      <c r="H388" s="26">
        <f t="shared" si="48"/>
        <v>0</v>
      </c>
    </row>
    <row r="389" spans="1:8" ht="11.25">
      <c r="A389" s="27" t="s">
        <v>576</v>
      </c>
      <c r="B389" s="20"/>
      <c r="C389" s="28"/>
      <c r="D389" s="31" t="s">
        <v>1147</v>
      </c>
      <c r="E389" s="30"/>
      <c r="F389" s="24">
        <f>F390+F394</f>
        <v>1298918</v>
      </c>
      <c r="G389" s="25">
        <f>G390+G394</f>
        <v>609727.12</v>
      </c>
      <c r="H389" s="26">
        <f t="shared" si="48"/>
        <v>689190.88</v>
      </c>
    </row>
    <row r="390" spans="1:8" ht="51">
      <c r="A390" s="27" t="s">
        <v>591</v>
      </c>
      <c r="B390" s="20"/>
      <c r="C390" s="28"/>
      <c r="D390" s="31" t="s">
        <v>1148</v>
      </c>
      <c r="E390" s="30"/>
      <c r="F390" s="24">
        <f aca="true" t="shared" si="50" ref="F390:G392">F391</f>
        <v>1236209</v>
      </c>
      <c r="G390" s="25">
        <f t="shared" si="50"/>
        <v>562742.99</v>
      </c>
      <c r="H390" s="26">
        <f t="shared" si="48"/>
        <v>673466.01</v>
      </c>
    </row>
    <row r="391" spans="1:8" ht="11.25">
      <c r="A391" s="27" t="s">
        <v>428</v>
      </c>
      <c r="B391" s="20"/>
      <c r="C391" s="28"/>
      <c r="D391" s="31" t="s">
        <v>1149</v>
      </c>
      <c r="E391" s="30"/>
      <c r="F391" s="24">
        <f t="shared" si="50"/>
        <v>1236209</v>
      </c>
      <c r="G391" s="25">
        <f t="shared" si="50"/>
        <v>562742.99</v>
      </c>
      <c r="H391" s="26">
        <f t="shared" si="48"/>
        <v>673466.01</v>
      </c>
    </row>
    <row r="392" spans="1:8" ht="20.25">
      <c r="A392" s="27" t="s">
        <v>434</v>
      </c>
      <c r="B392" s="20"/>
      <c r="C392" s="28"/>
      <c r="D392" s="31" t="s">
        <v>1150</v>
      </c>
      <c r="E392" s="30"/>
      <c r="F392" s="24">
        <f t="shared" si="50"/>
        <v>1236209</v>
      </c>
      <c r="G392" s="25">
        <f t="shared" si="50"/>
        <v>562742.99</v>
      </c>
      <c r="H392" s="26">
        <f t="shared" si="48"/>
        <v>673466.01</v>
      </c>
    </row>
    <row r="393" spans="1:8" ht="40.5">
      <c r="A393" s="27" t="s">
        <v>592</v>
      </c>
      <c r="B393" s="20"/>
      <c r="C393" s="28"/>
      <c r="D393" s="31" t="s">
        <v>1151</v>
      </c>
      <c r="E393" s="30"/>
      <c r="F393" s="24">
        <f>F411+F428</f>
        <v>1236209</v>
      </c>
      <c r="G393" s="25">
        <f>G411+G428</f>
        <v>562742.99</v>
      </c>
      <c r="H393" s="26">
        <f t="shared" si="48"/>
        <v>673466.01</v>
      </c>
    </row>
    <row r="394" spans="1:8" ht="20.25">
      <c r="A394" s="27" t="s">
        <v>579</v>
      </c>
      <c r="B394" s="20"/>
      <c r="C394" s="28"/>
      <c r="D394" s="31" t="s">
        <v>1152</v>
      </c>
      <c r="E394" s="30"/>
      <c r="F394" s="24">
        <f>F395+F398</f>
        <v>62709</v>
      </c>
      <c r="G394" s="25">
        <f>G395+G398</f>
        <v>46984.13</v>
      </c>
      <c r="H394" s="26">
        <f t="shared" si="48"/>
        <v>15724.870000000003</v>
      </c>
    </row>
    <row r="395" spans="1:8" ht="20.25">
      <c r="A395" s="27" t="s">
        <v>580</v>
      </c>
      <c r="B395" s="20"/>
      <c r="C395" s="28"/>
      <c r="D395" s="31" t="s">
        <v>1153</v>
      </c>
      <c r="E395" s="30"/>
      <c r="F395" s="24">
        <f>F396</f>
        <v>2709</v>
      </c>
      <c r="G395" s="25">
        <f>G396</f>
        <v>1984.13</v>
      </c>
      <c r="H395" s="26">
        <f t="shared" si="48"/>
        <v>724.8699999999999</v>
      </c>
    </row>
    <row r="396" spans="1:8" ht="11.25">
      <c r="A396" s="27" t="s">
        <v>428</v>
      </c>
      <c r="B396" s="20"/>
      <c r="C396" s="28"/>
      <c r="D396" s="31" t="s">
        <v>1154</v>
      </c>
      <c r="E396" s="30"/>
      <c r="F396" s="24">
        <f>F397</f>
        <v>2709</v>
      </c>
      <c r="G396" s="25">
        <f>G397</f>
        <v>1984.13</v>
      </c>
      <c r="H396" s="26">
        <f t="shared" si="48"/>
        <v>724.8699999999999</v>
      </c>
    </row>
    <row r="397" spans="1:8" ht="11.25">
      <c r="A397" s="27" t="s">
        <v>154</v>
      </c>
      <c r="B397" s="20"/>
      <c r="C397" s="28"/>
      <c r="D397" s="31" t="s">
        <v>1155</v>
      </c>
      <c r="E397" s="30"/>
      <c r="F397" s="24">
        <f>F472</f>
        <v>2709</v>
      </c>
      <c r="G397" s="25">
        <f>G472</f>
        <v>1984.13</v>
      </c>
      <c r="H397" s="26">
        <f t="shared" si="48"/>
        <v>724.8699999999999</v>
      </c>
    </row>
    <row r="398" spans="1:8" ht="11.25">
      <c r="A398" s="27" t="s">
        <v>596</v>
      </c>
      <c r="B398" s="20"/>
      <c r="C398" s="28"/>
      <c r="D398" s="31" t="s">
        <v>1156</v>
      </c>
      <c r="E398" s="30"/>
      <c r="F398" s="24">
        <f>F399</f>
        <v>60000</v>
      </c>
      <c r="G398" s="25">
        <f>G399</f>
        <v>45000</v>
      </c>
      <c r="H398" s="26">
        <f t="shared" si="48"/>
        <v>15000</v>
      </c>
    </row>
    <row r="399" spans="1:8" ht="11.25">
      <c r="A399" s="27" t="s">
        <v>428</v>
      </c>
      <c r="B399" s="20"/>
      <c r="C399" s="28"/>
      <c r="D399" s="31" t="s">
        <v>1157</v>
      </c>
      <c r="E399" s="30"/>
      <c r="F399" s="24">
        <f>F400</f>
        <v>60000</v>
      </c>
      <c r="G399" s="25">
        <f>G400</f>
        <v>45000</v>
      </c>
      <c r="H399" s="26">
        <f t="shared" si="48"/>
        <v>15000</v>
      </c>
    </row>
    <row r="400" spans="1:8" ht="11.25">
      <c r="A400" s="27" t="s">
        <v>154</v>
      </c>
      <c r="B400" s="20"/>
      <c r="C400" s="28"/>
      <c r="D400" s="31" t="s">
        <v>1158</v>
      </c>
      <c r="E400" s="30"/>
      <c r="F400" s="24">
        <f>F475</f>
        <v>60000</v>
      </c>
      <c r="G400" s="25">
        <f>G475</f>
        <v>45000</v>
      </c>
      <c r="H400" s="26">
        <f t="shared" si="48"/>
        <v>15000</v>
      </c>
    </row>
    <row r="401" spans="1:8" ht="11.25">
      <c r="A401" s="47" t="s">
        <v>341</v>
      </c>
      <c r="B401" s="20"/>
      <c r="C401" s="28"/>
      <c r="D401" s="48" t="s">
        <v>1159</v>
      </c>
      <c r="E401" s="30"/>
      <c r="F401" s="49">
        <f>F402+F407</f>
        <v>39314035.62</v>
      </c>
      <c r="G401" s="50">
        <f>G402+G407</f>
        <v>39226210.75</v>
      </c>
      <c r="H401" s="51">
        <f>IF(ISNUMBER(F401),F401,0)-IF(ISNUMBER(G401),G401,0)</f>
        <v>87824.86999999732</v>
      </c>
    </row>
    <row r="402" spans="1:8" ht="30">
      <c r="A402" s="27" t="s">
        <v>594</v>
      </c>
      <c r="B402" s="20"/>
      <c r="C402" s="28"/>
      <c r="D402" s="31" t="s">
        <v>1160</v>
      </c>
      <c r="E402" s="30"/>
      <c r="F402" s="54">
        <f aca="true" t="shared" si="51" ref="F402:G405">F403</f>
        <v>39141226.62</v>
      </c>
      <c r="G402" s="55">
        <f t="shared" si="51"/>
        <v>39141226.62</v>
      </c>
      <c r="H402" s="56">
        <f>IF(ISNUMBER(F402),F402,0)-IF(ISNUMBER(G402),G402,0)</f>
        <v>0</v>
      </c>
    </row>
    <row r="403" spans="1:8" ht="11.25">
      <c r="A403" s="27" t="s">
        <v>593</v>
      </c>
      <c r="B403" s="20"/>
      <c r="C403" s="28"/>
      <c r="D403" s="31" t="s">
        <v>1161</v>
      </c>
      <c r="E403" s="30"/>
      <c r="F403" s="24">
        <f t="shared" si="51"/>
        <v>39141226.62</v>
      </c>
      <c r="G403" s="25">
        <f t="shared" si="51"/>
        <v>39141226.62</v>
      </c>
      <c r="H403" s="26">
        <f>IF(ISNUMBER(F403),F403,0)-IF(ISNUMBER(G403),G403,0)</f>
        <v>0</v>
      </c>
    </row>
    <row r="404" spans="1:8" ht="40.5">
      <c r="A404" s="27" t="s">
        <v>595</v>
      </c>
      <c r="B404" s="20"/>
      <c r="C404" s="28"/>
      <c r="D404" s="31" t="s">
        <v>1162</v>
      </c>
      <c r="E404" s="30"/>
      <c r="F404" s="24">
        <f t="shared" si="51"/>
        <v>39141226.62</v>
      </c>
      <c r="G404" s="25">
        <f t="shared" si="51"/>
        <v>39141226.62</v>
      </c>
      <c r="H404" s="26">
        <f>IF(ISNUMBER(F404),F404,0)-IF(ISNUMBER(G404),G404,0)</f>
        <v>0</v>
      </c>
    </row>
    <row r="405" spans="1:8" ht="11.25">
      <c r="A405" s="27" t="s">
        <v>431</v>
      </c>
      <c r="B405" s="20"/>
      <c r="C405" s="28"/>
      <c r="D405" s="31" t="s">
        <v>1163</v>
      </c>
      <c r="E405" s="30"/>
      <c r="F405" s="24">
        <f t="shared" si="51"/>
        <v>39141226.62</v>
      </c>
      <c r="G405" s="25">
        <f t="shared" si="51"/>
        <v>39141226.62</v>
      </c>
      <c r="H405" s="26">
        <f aca="true" t="shared" si="52" ref="H405:H411">F405-G405</f>
        <v>0</v>
      </c>
    </row>
    <row r="406" spans="1:8" ht="20.25">
      <c r="A406" s="27" t="s">
        <v>156</v>
      </c>
      <c r="B406" s="20"/>
      <c r="C406" s="28"/>
      <c r="D406" s="31" t="s">
        <v>1164</v>
      </c>
      <c r="E406" s="30"/>
      <c r="F406" s="24">
        <v>39141226.62</v>
      </c>
      <c r="G406" s="25">
        <v>39141226.62</v>
      </c>
      <c r="H406" s="26">
        <f t="shared" si="52"/>
        <v>0</v>
      </c>
    </row>
    <row r="407" spans="1:8" ht="11.25">
      <c r="A407" s="27" t="s">
        <v>576</v>
      </c>
      <c r="B407" s="20"/>
      <c r="C407" s="28"/>
      <c r="D407" s="31" t="s">
        <v>1165</v>
      </c>
      <c r="E407" s="30"/>
      <c r="F407" s="24">
        <f aca="true" t="shared" si="53" ref="F407:G410">F408</f>
        <v>172809</v>
      </c>
      <c r="G407" s="25">
        <f t="shared" si="53"/>
        <v>84984.13</v>
      </c>
      <c r="H407" s="26">
        <f t="shared" si="52"/>
        <v>87824.87</v>
      </c>
    </row>
    <row r="408" spans="1:8" ht="51">
      <c r="A408" s="27" t="s">
        <v>591</v>
      </c>
      <c r="B408" s="20"/>
      <c r="C408" s="28"/>
      <c r="D408" s="31" t="s">
        <v>1166</v>
      </c>
      <c r="E408" s="30"/>
      <c r="F408" s="24">
        <f t="shared" si="53"/>
        <v>172809</v>
      </c>
      <c r="G408" s="25">
        <f t="shared" si="53"/>
        <v>84984.13</v>
      </c>
      <c r="H408" s="26">
        <f t="shared" si="52"/>
        <v>87824.87</v>
      </c>
    </row>
    <row r="409" spans="1:8" ht="11.25">
      <c r="A409" s="27" t="s">
        <v>428</v>
      </c>
      <c r="B409" s="20"/>
      <c r="C409" s="28"/>
      <c r="D409" s="31" t="s">
        <v>1167</v>
      </c>
      <c r="E409" s="30"/>
      <c r="F409" s="24">
        <f t="shared" si="53"/>
        <v>172809</v>
      </c>
      <c r="G409" s="25">
        <f t="shared" si="53"/>
        <v>84984.13</v>
      </c>
      <c r="H409" s="26">
        <f t="shared" si="52"/>
        <v>87824.87</v>
      </c>
    </row>
    <row r="410" spans="1:8" ht="20.25">
      <c r="A410" s="27" t="s">
        <v>434</v>
      </c>
      <c r="B410" s="20"/>
      <c r="C410" s="28"/>
      <c r="D410" s="31" t="s">
        <v>1168</v>
      </c>
      <c r="E410" s="30"/>
      <c r="F410" s="24">
        <f t="shared" si="53"/>
        <v>172809</v>
      </c>
      <c r="G410" s="25">
        <f t="shared" si="53"/>
        <v>84984.13</v>
      </c>
      <c r="H410" s="26">
        <f t="shared" si="52"/>
        <v>87824.87</v>
      </c>
    </row>
    <row r="411" spans="1:8" ht="40.5">
      <c r="A411" s="27" t="s">
        <v>592</v>
      </c>
      <c r="B411" s="20"/>
      <c r="C411" s="28"/>
      <c r="D411" s="31" t="s">
        <v>1169</v>
      </c>
      <c r="E411" s="30"/>
      <c r="F411" s="24">
        <v>172809</v>
      </c>
      <c r="G411" s="25">
        <v>84984.13</v>
      </c>
      <c r="H411" s="26">
        <f t="shared" si="52"/>
        <v>87824.87</v>
      </c>
    </row>
    <row r="412" spans="1:8" ht="11.25">
      <c r="A412" s="47" t="s">
        <v>342</v>
      </c>
      <c r="B412" s="20"/>
      <c r="C412" s="28"/>
      <c r="D412" s="48" t="s">
        <v>1170</v>
      </c>
      <c r="E412" s="30"/>
      <c r="F412" s="49">
        <f>F413+F424</f>
        <v>12022032.68</v>
      </c>
      <c r="G412" s="50">
        <f>G413+G424</f>
        <v>1180455.5699999998</v>
      </c>
      <c r="H412" s="51">
        <f>IF(ISNUMBER(F412),F412,0)-IF(ISNUMBER(G412),G412,0)</f>
        <v>10841577.11</v>
      </c>
    </row>
    <row r="413" spans="1:8" ht="20.25">
      <c r="A413" s="27" t="s">
        <v>569</v>
      </c>
      <c r="B413" s="20"/>
      <c r="C413" s="28"/>
      <c r="D413" s="31" t="s">
        <v>1171</v>
      </c>
      <c r="E413" s="30"/>
      <c r="F413" s="54">
        <f>F414</f>
        <v>10958632.68</v>
      </c>
      <c r="G413" s="55">
        <f>G414</f>
        <v>702696.71</v>
      </c>
      <c r="H413" s="56">
        <f>IF(ISNUMBER(F413),F413,0)-IF(ISNUMBER(G413),G413,0)</f>
        <v>10255935.969999999</v>
      </c>
    </row>
    <row r="414" spans="1:8" ht="20.25">
      <c r="A414" s="27" t="s">
        <v>570</v>
      </c>
      <c r="B414" s="20"/>
      <c r="C414" s="28"/>
      <c r="D414" s="31" t="s">
        <v>1172</v>
      </c>
      <c r="E414" s="30"/>
      <c r="F414" s="54">
        <f>F415+F419</f>
        <v>10958632.68</v>
      </c>
      <c r="G414" s="55">
        <f>G415+G419</f>
        <v>702696.71</v>
      </c>
      <c r="H414" s="56">
        <f>IF(ISNUMBER(F414),F414,0)-IF(ISNUMBER(G414),G414,0)</f>
        <v>10255935.969999999</v>
      </c>
    </row>
    <row r="415" spans="1:8" ht="40.5">
      <c r="A415" s="27" t="s">
        <v>571</v>
      </c>
      <c r="B415" s="20"/>
      <c r="C415" s="28"/>
      <c r="D415" s="31" t="s">
        <v>1173</v>
      </c>
      <c r="E415" s="30"/>
      <c r="F415" s="54">
        <f aca="true" t="shared" si="54" ref="F415:G417">F416</f>
        <v>10948632.68</v>
      </c>
      <c r="G415" s="55">
        <f t="shared" si="54"/>
        <v>702696.71</v>
      </c>
      <c r="H415" s="56">
        <f>F415-G415</f>
        <v>10245935.969999999</v>
      </c>
    </row>
    <row r="416" spans="1:8" ht="11.25">
      <c r="A416" s="27" t="s">
        <v>428</v>
      </c>
      <c r="B416" s="20"/>
      <c r="C416" s="28"/>
      <c r="D416" s="31" t="s">
        <v>1174</v>
      </c>
      <c r="E416" s="30"/>
      <c r="F416" s="54">
        <f t="shared" si="54"/>
        <v>10948632.68</v>
      </c>
      <c r="G416" s="55">
        <f t="shared" si="54"/>
        <v>702696.71</v>
      </c>
      <c r="H416" s="56">
        <f>F416-G416</f>
        <v>10245935.969999999</v>
      </c>
    </row>
    <row r="417" spans="1:8" ht="11.25">
      <c r="A417" s="27" t="s">
        <v>430</v>
      </c>
      <c r="B417" s="20">
        <v>2</v>
      </c>
      <c r="C417" s="28"/>
      <c r="D417" s="31" t="s">
        <v>1175</v>
      </c>
      <c r="E417" s="30" t="s">
        <v>199</v>
      </c>
      <c r="F417" s="24">
        <f t="shared" si="54"/>
        <v>10948632.68</v>
      </c>
      <c r="G417" s="25">
        <f t="shared" si="54"/>
        <v>702696.71</v>
      </c>
      <c r="H417" s="26">
        <f>IF(ISNUMBER(F417),F417,0)-IF(ISNUMBER(G417),G417,0)</f>
        <v>10245935.969999999</v>
      </c>
    </row>
    <row r="418" spans="1:8" ht="20.25">
      <c r="A418" s="27" t="s">
        <v>463</v>
      </c>
      <c r="B418" s="20"/>
      <c r="C418" s="28"/>
      <c r="D418" s="31" t="s">
        <v>1176</v>
      </c>
      <c r="E418" s="30"/>
      <c r="F418" s="24">
        <v>10948632.68</v>
      </c>
      <c r="G418" s="25">
        <v>702696.71</v>
      </c>
      <c r="H418" s="26">
        <f>F418-G418</f>
        <v>10245935.969999999</v>
      </c>
    </row>
    <row r="419" spans="1:8" ht="40.5">
      <c r="A419" s="27" t="s">
        <v>572</v>
      </c>
      <c r="B419" s="20">
        <v>2</v>
      </c>
      <c r="C419" s="28"/>
      <c r="D419" s="31" t="s">
        <v>1177</v>
      </c>
      <c r="E419" s="30" t="s">
        <v>200</v>
      </c>
      <c r="F419" s="24">
        <f>F420</f>
        <v>10000</v>
      </c>
      <c r="G419" s="25">
        <f>G420</f>
        <v>0</v>
      </c>
      <c r="H419" s="26">
        <f>IF(ISNUMBER(F419),F419,0)-IF(ISNUMBER(G419),G419,0)</f>
        <v>10000</v>
      </c>
    </row>
    <row r="420" spans="1:8" ht="11.25">
      <c r="A420" s="27" t="s">
        <v>428</v>
      </c>
      <c r="B420" s="20"/>
      <c r="C420" s="28"/>
      <c r="D420" s="31" t="s">
        <v>1178</v>
      </c>
      <c r="E420" s="30"/>
      <c r="F420" s="24">
        <f>F421</f>
        <v>10000</v>
      </c>
      <c r="G420" s="25">
        <f>G421</f>
        <v>0</v>
      </c>
      <c r="H420" s="26">
        <f aca="true" t="shared" si="55" ref="H420:H428">F420-G420</f>
        <v>10000</v>
      </c>
    </row>
    <row r="421" spans="1:8" ht="11.25">
      <c r="A421" s="27" t="s">
        <v>430</v>
      </c>
      <c r="B421" s="20"/>
      <c r="C421" s="28"/>
      <c r="D421" s="31" t="s">
        <v>1179</v>
      </c>
      <c r="E421" s="30"/>
      <c r="F421" s="24">
        <f>F422+F423</f>
        <v>10000</v>
      </c>
      <c r="G421" s="25">
        <f>G422+G423</f>
        <v>0</v>
      </c>
      <c r="H421" s="26">
        <f t="shared" si="55"/>
        <v>10000</v>
      </c>
    </row>
    <row r="422" spans="1:8" ht="11.25">
      <c r="A422" s="27" t="s">
        <v>164</v>
      </c>
      <c r="B422" s="20"/>
      <c r="C422" s="28"/>
      <c r="D422" s="31" t="s">
        <v>1180</v>
      </c>
      <c r="E422" s="30"/>
      <c r="F422" s="24">
        <v>1800</v>
      </c>
      <c r="G422" s="25">
        <v>0</v>
      </c>
      <c r="H422" s="26">
        <f t="shared" si="55"/>
        <v>1800</v>
      </c>
    </row>
    <row r="423" spans="1:8" ht="11.25">
      <c r="A423" s="27" t="s">
        <v>166</v>
      </c>
      <c r="B423" s="20"/>
      <c r="C423" s="28"/>
      <c r="D423" s="31" t="s">
        <v>1181</v>
      </c>
      <c r="E423" s="30"/>
      <c r="F423" s="24">
        <v>8200</v>
      </c>
      <c r="G423" s="25">
        <v>0</v>
      </c>
      <c r="H423" s="26">
        <f t="shared" si="55"/>
        <v>8200</v>
      </c>
    </row>
    <row r="424" spans="1:8" ht="11.25">
      <c r="A424" s="27" t="s">
        <v>576</v>
      </c>
      <c r="B424" s="20"/>
      <c r="C424" s="28"/>
      <c r="D424" s="31" t="s">
        <v>1182</v>
      </c>
      <c r="E424" s="30"/>
      <c r="F424" s="24">
        <f aca="true" t="shared" si="56" ref="F424:G427">F425</f>
        <v>1063400</v>
      </c>
      <c r="G424" s="25">
        <f t="shared" si="56"/>
        <v>477758.86</v>
      </c>
      <c r="H424" s="26">
        <f t="shared" si="55"/>
        <v>585641.14</v>
      </c>
    </row>
    <row r="425" spans="1:8" ht="51">
      <c r="A425" s="27" t="s">
        <v>591</v>
      </c>
      <c r="B425" s="20"/>
      <c r="C425" s="28"/>
      <c r="D425" s="31" t="s">
        <v>1183</v>
      </c>
      <c r="E425" s="30"/>
      <c r="F425" s="24">
        <f t="shared" si="56"/>
        <v>1063400</v>
      </c>
      <c r="G425" s="25">
        <f t="shared" si="56"/>
        <v>477758.86</v>
      </c>
      <c r="H425" s="26">
        <f t="shared" si="55"/>
        <v>585641.14</v>
      </c>
    </row>
    <row r="426" spans="1:8" ht="11.25">
      <c r="A426" s="27" t="s">
        <v>428</v>
      </c>
      <c r="B426" s="20"/>
      <c r="C426" s="28"/>
      <c r="D426" s="31" t="s">
        <v>1184</v>
      </c>
      <c r="E426" s="30"/>
      <c r="F426" s="24">
        <f t="shared" si="56"/>
        <v>1063400</v>
      </c>
      <c r="G426" s="25">
        <f t="shared" si="56"/>
        <v>477758.86</v>
      </c>
      <c r="H426" s="26">
        <f t="shared" si="55"/>
        <v>585641.14</v>
      </c>
    </row>
    <row r="427" spans="1:8" ht="20.25">
      <c r="A427" s="27" t="s">
        <v>434</v>
      </c>
      <c r="B427" s="20"/>
      <c r="C427" s="28"/>
      <c r="D427" s="31" t="s">
        <v>1185</v>
      </c>
      <c r="E427" s="30"/>
      <c r="F427" s="24">
        <f t="shared" si="56"/>
        <v>1063400</v>
      </c>
      <c r="G427" s="25">
        <f t="shared" si="56"/>
        <v>477758.86</v>
      </c>
      <c r="H427" s="26">
        <f t="shared" si="55"/>
        <v>585641.14</v>
      </c>
    </row>
    <row r="428" spans="1:8" ht="40.5">
      <c r="A428" s="27" t="s">
        <v>592</v>
      </c>
      <c r="B428" s="20"/>
      <c r="C428" s="28"/>
      <c r="D428" s="31" t="s">
        <v>1186</v>
      </c>
      <c r="E428" s="30"/>
      <c r="F428" s="24">
        <v>1063400</v>
      </c>
      <c r="G428" s="25">
        <v>477758.86</v>
      </c>
      <c r="H428" s="26">
        <f t="shared" si="55"/>
        <v>585641.14</v>
      </c>
    </row>
    <row r="429" spans="1:8" ht="11.25">
      <c r="A429" s="47" t="s">
        <v>343</v>
      </c>
      <c r="B429" s="20"/>
      <c r="C429" s="28"/>
      <c r="D429" s="48" t="s">
        <v>1187</v>
      </c>
      <c r="E429" s="30"/>
      <c r="F429" s="49">
        <f>F430</f>
        <v>10334648.52</v>
      </c>
      <c r="G429" s="50">
        <f>G430</f>
        <v>6958056.1899999995</v>
      </c>
      <c r="H429" s="51">
        <f>IF(ISNUMBER(F429),F429,0)-IF(ISNUMBER(G429),G429,0)</f>
        <v>3376592.33</v>
      </c>
    </row>
    <row r="430" spans="1:8" ht="20.25">
      <c r="A430" s="27" t="s">
        <v>569</v>
      </c>
      <c r="B430" s="20"/>
      <c r="C430" s="28"/>
      <c r="D430" s="31" t="s">
        <v>1188</v>
      </c>
      <c r="E430" s="30"/>
      <c r="F430" s="54">
        <f>F431</f>
        <v>10334648.52</v>
      </c>
      <c r="G430" s="55">
        <f>G431</f>
        <v>6958056.1899999995</v>
      </c>
      <c r="H430" s="56">
        <f>F430-G430</f>
        <v>3376592.33</v>
      </c>
    </row>
    <row r="431" spans="1:8" ht="20.25">
      <c r="A431" s="27" t="s">
        <v>570</v>
      </c>
      <c r="B431" s="20"/>
      <c r="C431" s="28"/>
      <c r="D431" s="31" t="s">
        <v>1189</v>
      </c>
      <c r="E431" s="30"/>
      <c r="F431" s="54">
        <f>F432+F436</f>
        <v>10334648.52</v>
      </c>
      <c r="G431" s="55">
        <f>G432+G436</f>
        <v>6958056.1899999995</v>
      </c>
      <c r="H431" s="56">
        <f>F431-G431</f>
        <v>3376592.33</v>
      </c>
    </row>
    <row r="432" spans="1:8" ht="40.5">
      <c r="A432" s="27" t="s">
        <v>571</v>
      </c>
      <c r="B432" s="20">
        <v>2</v>
      </c>
      <c r="C432" s="28"/>
      <c r="D432" s="31" t="s">
        <v>1190</v>
      </c>
      <c r="E432" s="30" t="s">
        <v>201</v>
      </c>
      <c r="F432" s="24">
        <f aca="true" t="shared" si="57" ref="F432:G434">F433</f>
        <v>132101.1</v>
      </c>
      <c r="G432" s="25">
        <f t="shared" si="57"/>
        <v>100000</v>
      </c>
      <c r="H432" s="26">
        <f aca="true" t="shared" si="58" ref="H432:H437">IF(ISNUMBER(F432),F432,0)-IF(ISNUMBER(G432),G432,0)</f>
        <v>32101.100000000006</v>
      </c>
    </row>
    <row r="433" spans="1:8" ht="11.25">
      <c r="A433" s="27" t="s">
        <v>428</v>
      </c>
      <c r="B433" s="20">
        <v>2</v>
      </c>
      <c r="C433" s="28"/>
      <c r="D433" s="31" t="s">
        <v>1191</v>
      </c>
      <c r="E433" s="30" t="s">
        <v>202</v>
      </c>
      <c r="F433" s="24">
        <f t="shared" si="57"/>
        <v>132101.1</v>
      </c>
      <c r="G433" s="25">
        <f t="shared" si="57"/>
        <v>100000</v>
      </c>
      <c r="H433" s="26">
        <f t="shared" si="58"/>
        <v>32101.100000000006</v>
      </c>
    </row>
    <row r="434" spans="1:8" ht="11.25">
      <c r="A434" s="27" t="s">
        <v>430</v>
      </c>
      <c r="B434" s="20">
        <v>2</v>
      </c>
      <c r="C434" s="28"/>
      <c r="D434" s="31" t="s">
        <v>1192</v>
      </c>
      <c r="E434" s="30" t="s">
        <v>203</v>
      </c>
      <c r="F434" s="24">
        <f t="shared" si="57"/>
        <v>132101.1</v>
      </c>
      <c r="G434" s="25">
        <f t="shared" si="57"/>
        <v>100000</v>
      </c>
      <c r="H434" s="26">
        <f t="shared" si="58"/>
        <v>32101.100000000006</v>
      </c>
    </row>
    <row r="435" spans="1:8" ht="20.25">
      <c r="A435" s="27" t="s">
        <v>463</v>
      </c>
      <c r="B435" s="20"/>
      <c r="C435" s="28"/>
      <c r="D435" s="31" t="s">
        <v>1193</v>
      </c>
      <c r="E435" s="30"/>
      <c r="F435" s="24">
        <v>132101.1</v>
      </c>
      <c r="G435" s="25">
        <v>100000</v>
      </c>
      <c r="H435" s="26">
        <f t="shared" si="58"/>
        <v>32101.100000000006</v>
      </c>
    </row>
    <row r="436" spans="1:8" ht="40.5">
      <c r="A436" s="27" t="s">
        <v>572</v>
      </c>
      <c r="B436" s="20">
        <v>2</v>
      </c>
      <c r="C436" s="28"/>
      <c r="D436" s="31" t="s">
        <v>1194</v>
      </c>
      <c r="E436" s="30" t="s">
        <v>204</v>
      </c>
      <c r="F436" s="24">
        <f>F437+F442</f>
        <v>10202547.42</v>
      </c>
      <c r="G436" s="25">
        <f>G437+G442</f>
        <v>6858056.1899999995</v>
      </c>
      <c r="H436" s="26">
        <f t="shared" si="58"/>
        <v>3344491.2300000004</v>
      </c>
    </row>
    <row r="437" spans="1:8" ht="11.25">
      <c r="A437" s="27" t="s">
        <v>428</v>
      </c>
      <c r="B437" s="20">
        <v>2</v>
      </c>
      <c r="C437" s="28"/>
      <c r="D437" s="31" t="s">
        <v>1195</v>
      </c>
      <c r="E437" s="30" t="s">
        <v>205</v>
      </c>
      <c r="F437" s="24">
        <f>F438</f>
        <v>9240473.43</v>
      </c>
      <c r="G437" s="25">
        <f>G438</f>
        <v>6614163.1899999995</v>
      </c>
      <c r="H437" s="26">
        <f t="shared" si="58"/>
        <v>2626310.24</v>
      </c>
    </row>
    <row r="438" spans="1:8" ht="11.25">
      <c r="A438" s="27" t="s">
        <v>430</v>
      </c>
      <c r="B438" s="20"/>
      <c r="C438" s="28"/>
      <c r="D438" s="31" t="s">
        <v>1196</v>
      </c>
      <c r="E438" s="30"/>
      <c r="F438" s="24">
        <f>F439+F440+F441</f>
        <v>9240473.43</v>
      </c>
      <c r="G438" s="25">
        <f>G439+G440+G441</f>
        <v>6614163.1899999995</v>
      </c>
      <c r="H438" s="26">
        <f aca="true" t="shared" si="59" ref="H438:H444">F438-G438</f>
        <v>2626310.24</v>
      </c>
    </row>
    <row r="439" spans="1:8" ht="11.25">
      <c r="A439" s="27" t="s">
        <v>166</v>
      </c>
      <c r="B439" s="20"/>
      <c r="C439" s="28"/>
      <c r="D439" s="31" t="s">
        <v>1197</v>
      </c>
      <c r="E439" s="30"/>
      <c r="F439" s="24">
        <v>4601029</v>
      </c>
      <c r="G439" s="25">
        <v>3214756.09</v>
      </c>
      <c r="H439" s="26">
        <f t="shared" si="59"/>
        <v>1386272.9100000001</v>
      </c>
    </row>
    <row r="440" spans="1:8" ht="20.25">
      <c r="A440" s="27" t="s">
        <v>463</v>
      </c>
      <c r="B440" s="20"/>
      <c r="C440" s="28"/>
      <c r="D440" s="31" t="s">
        <v>1198</v>
      </c>
      <c r="E440" s="30"/>
      <c r="F440" s="24">
        <v>4447620.43</v>
      </c>
      <c r="G440" s="25">
        <v>3227807.1</v>
      </c>
      <c r="H440" s="26">
        <f t="shared" si="59"/>
        <v>1219813.3299999996</v>
      </c>
    </row>
    <row r="441" spans="1:8" ht="11.25">
      <c r="A441" s="27" t="s">
        <v>328</v>
      </c>
      <c r="B441" s="20"/>
      <c r="C441" s="28"/>
      <c r="D441" s="31" t="s">
        <v>1199</v>
      </c>
      <c r="E441" s="30"/>
      <c r="F441" s="24">
        <v>191824</v>
      </c>
      <c r="G441" s="25">
        <v>171600</v>
      </c>
      <c r="H441" s="26">
        <f t="shared" si="59"/>
        <v>20224</v>
      </c>
    </row>
    <row r="442" spans="1:8" ht="11.25">
      <c r="A442" s="27" t="s">
        <v>431</v>
      </c>
      <c r="B442" s="20"/>
      <c r="C442" s="28"/>
      <c r="D442" s="31" t="s">
        <v>1200</v>
      </c>
      <c r="E442" s="30"/>
      <c r="F442" s="24">
        <f>F443+F444</f>
        <v>962073.99</v>
      </c>
      <c r="G442" s="25">
        <f>G443+G444</f>
        <v>243893</v>
      </c>
      <c r="H442" s="26">
        <f t="shared" si="59"/>
        <v>718180.99</v>
      </c>
    </row>
    <row r="443" spans="1:8" ht="20.25">
      <c r="A443" s="27" t="s">
        <v>156</v>
      </c>
      <c r="B443" s="20"/>
      <c r="C443" s="28"/>
      <c r="D443" s="31" t="s">
        <v>1201</v>
      </c>
      <c r="E443" s="30"/>
      <c r="F443" s="24">
        <v>817073.99</v>
      </c>
      <c r="G443" s="25">
        <v>98900</v>
      </c>
      <c r="H443" s="26">
        <f t="shared" si="59"/>
        <v>718173.99</v>
      </c>
    </row>
    <row r="444" spans="1:8" ht="20.25">
      <c r="A444" s="27" t="s">
        <v>157</v>
      </c>
      <c r="B444" s="20"/>
      <c r="C444" s="28"/>
      <c r="D444" s="31" t="s">
        <v>1202</v>
      </c>
      <c r="E444" s="30"/>
      <c r="F444" s="24">
        <v>145000</v>
      </c>
      <c r="G444" s="25">
        <v>144993</v>
      </c>
      <c r="H444" s="26">
        <f t="shared" si="59"/>
        <v>7</v>
      </c>
    </row>
    <row r="445" spans="1:8" ht="22.5" customHeight="1">
      <c r="A445" s="47" t="s">
        <v>344</v>
      </c>
      <c r="B445" s="20"/>
      <c r="C445" s="28"/>
      <c r="D445" s="48" t="s">
        <v>1203</v>
      </c>
      <c r="E445" s="30"/>
      <c r="F445" s="49">
        <f>F446+F453+F468</f>
        <v>12205566.75</v>
      </c>
      <c r="G445" s="50">
        <f>G446+G453+G468</f>
        <v>5742035.62</v>
      </c>
      <c r="H445" s="51">
        <f aca="true" t="shared" si="60" ref="H445:H457">IF(ISNUMBER(F445),F445,0)-IF(ISNUMBER(G445),G445,0)</f>
        <v>6463531.13</v>
      </c>
    </row>
    <row r="446" spans="1:8" ht="72" customHeight="1">
      <c r="A446" s="27" t="s">
        <v>562</v>
      </c>
      <c r="B446" s="20"/>
      <c r="C446" s="28"/>
      <c r="D446" s="31" t="s">
        <v>1204</v>
      </c>
      <c r="E446" s="30"/>
      <c r="F446" s="54">
        <f aca="true" t="shared" si="61" ref="F446:G449">F447</f>
        <v>5435801.93</v>
      </c>
      <c r="G446" s="55">
        <f t="shared" si="61"/>
        <v>3669201.72</v>
      </c>
      <c r="H446" s="56">
        <f t="shared" si="60"/>
        <v>1766600.2099999995</v>
      </c>
    </row>
    <row r="447" spans="1:8" ht="22.5" customHeight="1">
      <c r="A447" s="27" t="s">
        <v>563</v>
      </c>
      <c r="B447" s="20"/>
      <c r="C447" s="28"/>
      <c r="D447" s="31" t="s">
        <v>1205</v>
      </c>
      <c r="E447" s="30"/>
      <c r="F447" s="54">
        <f t="shared" si="61"/>
        <v>5435801.93</v>
      </c>
      <c r="G447" s="55">
        <f t="shared" si="61"/>
        <v>3669201.72</v>
      </c>
      <c r="H447" s="56">
        <f t="shared" si="60"/>
        <v>1766600.2099999995</v>
      </c>
    </row>
    <row r="448" spans="1:8" ht="40.5">
      <c r="A448" s="27" t="s">
        <v>564</v>
      </c>
      <c r="B448" s="20">
        <v>2</v>
      </c>
      <c r="C448" s="28"/>
      <c r="D448" s="31" t="s">
        <v>1206</v>
      </c>
      <c r="E448" s="30" t="s">
        <v>206</v>
      </c>
      <c r="F448" s="24">
        <f t="shared" si="61"/>
        <v>5435801.93</v>
      </c>
      <c r="G448" s="25">
        <f t="shared" si="61"/>
        <v>3669201.72</v>
      </c>
      <c r="H448" s="26">
        <f t="shared" si="60"/>
        <v>1766600.2099999995</v>
      </c>
    </row>
    <row r="449" spans="1:8" ht="11.25">
      <c r="A449" s="27" t="s">
        <v>428</v>
      </c>
      <c r="B449" s="20">
        <v>2</v>
      </c>
      <c r="C449" s="28"/>
      <c r="D449" s="31" t="s">
        <v>1207</v>
      </c>
      <c r="E449" s="30" t="s">
        <v>207</v>
      </c>
      <c r="F449" s="24">
        <f t="shared" si="61"/>
        <v>5435801.93</v>
      </c>
      <c r="G449" s="25">
        <f t="shared" si="61"/>
        <v>3669201.72</v>
      </c>
      <c r="H449" s="26">
        <f t="shared" si="60"/>
        <v>1766600.2099999995</v>
      </c>
    </row>
    <row r="450" spans="1:8" ht="20.25">
      <c r="A450" s="27" t="s">
        <v>429</v>
      </c>
      <c r="B450" s="20"/>
      <c r="C450" s="28"/>
      <c r="D450" s="31" t="s">
        <v>1208</v>
      </c>
      <c r="E450" s="30"/>
      <c r="F450" s="24">
        <f>F451+F452</f>
        <v>5435801.93</v>
      </c>
      <c r="G450" s="25">
        <f>G451+G452</f>
        <v>3669201.72</v>
      </c>
      <c r="H450" s="26">
        <f t="shared" si="60"/>
        <v>1766600.2099999995</v>
      </c>
    </row>
    <row r="451" spans="1:8" ht="11.25">
      <c r="A451" s="27" t="s">
        <v>145</v>
      </c>
      <c r="B451" s="20">
        <v>2</v>
      </c>
      <c r="C451" s="28"/>
      <c r="D451" s="31" t="s">
        <v>1209</v>
      </c>
      <c r="E451" s="30" t="s">
        <v>208</v>
      </c>
      <c r="F451" s="24">
        <v>4174963.04</v>
      </c>
      <c r="G451" s="25">
        <v>2839324.83</v>
      </c>
      <c r="H451" s="26">
        <f t="shared" si="60"/>
        <v>1335638.21</v>
      </c>
    </row>
    <row r="452" spans="1:8" ht="20.25">
      <c r="A452" s="27" t="s">
        <v>565</v>
      </c>
      <c r="B452" s="20">
        <v>2</v>
      </c>
      <c r="C452" s="28"/>
      <c r="D452" s="31" t="s">
        <v>1210</v>
      </c>
      <c r="E452" s="30" t="s">
        <v>209</v>
      </c>
      <c r="F452" s="24">
        <v>1260838.89</v>
      </c>
      <c r="G452" s="25">
        <v>829876.89</v>
      </c>
      <c r="H452" s="26">
        <f t="shared" si="60"/>
        <v>430961.9999999999</v>
      </c>
    </row>
    <row r="453" spans="1:8" ht="20.25">
      <c r="A453" s="27" t="s">
        <v>569</v>
      </c>
      <c r="B453" s="20">
        <v>2</v>
      </c>
      <c r="C453" s="28"/>
      <c r="D453" s="31" t="s">
        <v>1211</v>
      </c>
      <c r="E453" s="30" t="s">
        <v>210</v>
      </c>
      <c r="F453" s="24">
        <f>F454</f>
        <v>6707055.82</v>
      </c>
      <c r="G453" s="25">
        <f>G454</f>
        <v>2025849.77</v>
      </c>
      <c r="H453" s="26">
        <f t="shared" si="60"/>
        <v>4681206.050000001</v>
      </c>
    </row>
    <row r="454" spans="1:8" ht="20.25">
      <c r="A454" s="27" t="s">
        <v>570</v>
      </c>
      <c r="B454" s="20">
        <v>2</v>
      </c>
      <c r="C454" s="28"/>
      <c r="D454" s="31" t="s">
        <v>1212</v>
      </c>
      <c r="E454" s="30" t="s">
        <v>211</v>
      </c>
      <c r="F454" s="24">
        <f>F455+F459</f>
        <v>6707055.82</v>
      </c>
      <c r="G454" s="25">
        <f>G455+G459</f>
        <v>2025849.77</v>
      </c>
      <c r="H454" s="26">
        <f t="shared" si="60"/>
        <v>4681206.050000001</v>
      </c>
    </row>
    <row r="455" spans="1:8" ht="40.5">
      <c r="A455" s="27" t="s">
        <v>571</v>
      </c>
      <c r="B455" s="20">
        <v>2</v>
      </c>
      <c r="C455" s="28"/>
      <c r="D455" s="31" t="s">
        <v>1213</v>
      </c>
      <c r="E455" s="30" t="s">
        <v>212</v>
      </c>
      <c r="F455" s="24">
        <f aca="true" t="shared" si="62" ref="F455:G457">F456</f>
        <v>6162498.82</v>
      </c>
      <c r="G455" s="25">
        <f t="shared" si="62"/>
        <v>1729644.78</v>
      </c>
      <c r="H455" s="26">
        <f t="shared" si="60"/>
        <v>4432854.04</v>
      </c>
    </row>
    <row r="456" spans="1:8" ht="11.25">
      <c r="A456" s="27" t="s">
        <v>428</v>
      </c>
      <c r="B456" s="20"/>
      <c r="C456" s="28"/>
      <c r="D456" s="31" t="s">
        <v>1214</v>
      </c>
      <c r="E456" s="30"/>
      <c r="F456" s="24">
        <f t="shared" si="62"/>
        <v>6162498.82</v>
      </c>
      <c r="G456" s="25">
        <f t="shared" si="62"/>
        <v>1729644.78</v>
      </c>
      <c r="H456" s="26">
        <f t="shared" si="60"/>
        <v>4432854.04</v>
      </c>
    </row>
    <row r="457" spans="1:8" ht="11.25">
      <c r="A457" s="27" t="s">
        <v>430</v>
      </c>
      <c r="B457" s="20">
        <v>2</v>
      </c>
      <c r="C457" s="28"/>
      <c r="D457" s="31" t="s">
        <v>1215</v>
      </c>
      <c r="E457" s="30" t="s">
        <v>213</v>
      </c>
      <c r="F457" s="24">
        <f t="shared" si="62"/>
        <v>6162498.82</v>
      </c>
      <c r="G457" s="25">
        <f t="shared" si="62"/>
        <v>1729644.78</v>
      </c>
      <c r="H457" s="26">
        <f t="shared" si="60"/>
        <v>4432854.04</v>
      </c>
    </row>
    <row r="458" spans="1:8" ht="20.25">
      <c r="A458" s="27" t="s">
        <v>463</v>
      </c>
      <c r="B458" s="20"/>
      <c r="C458" s="28"/>
      <c r="D458" s="31" t="s">
        <v>1216</v>
      </c>
      <c r="E458" s="30"/>
      <c r="F458" s="24">
        <v>6162498.82</v>
      </c>
      <c r="G458" s="25">
        <v>1729644.78</v>
      </c>
      <c r="H458" s="26">
        <f aca="true" t="shared" si="63" ref="H458:H475">F458-G458</f>
        <v>4432854.04</v>
      </c>
    </row>
    <row r="459" spans="1:8" ht="40.5">
      <c r="A459" s="27" t="s">
        <v>572</v>
      </c>
      <c r="B459" s="20"/>
      <c r="C459" s="28"/>
      <c r="D459" s="31" t="s">
        <v>1217</v>
      </c>
      <c r="E459" s="30"/>
      <c r="F459" s="24">
        <f>F460+F466</f>
        <v>544557</v>
      </c>
      <c r="G459" s="25">
        <f>G460+G466</f>
        <v>296204.99</v>
      </c>
      <c r="H459" s="26">
        <f t="shared" si="63"/>
        <v>248352.01</v>
      </c>
    </row>
    <row r="460" spans="1:8" ht="11.25">
      <c r="A460" s="27" t="s">
        <v>428</v>
      </c>
      <c r="B460" s="20"/>
      <c r="C460" s="28"/>
      <c r="D460" s="31" t="s">
        <v>1218</v>
      </c>
      <c r="E460" s="30"/>
      <c r="F460" s="24">
        <f>F461</f>
        <v>312449</v>
      </c>
      <c r="G460" s="25">
        <f>G461</f>
        <v>201764.49</v>
      </c>
      <c r="H460" s="26">
        <f t="shared" si="63"/>
        <v>110684.51000000001</v>
      </c>
    </row>
    <row r="461" spans="1:8" ht="11.25">
      <c r="A461" s="27" t="s">
        <v>430</v>
      </c>
      <c r="B461" s="20"/>
      <c r="C461" s="28"/>
      <c r="D461" s="31" t="s">
        <v>1219</v>
      </c>
      <c r="E461" s="30"/>
      <c r="F461" s="24">
        <f>F462+F463+F464+F465</f>
        <v>312449</v>
      </c>
      <c r="G461" s="25">
        <f>G462+G463+G464+G465</f>
        <v>201764.49</v>
      </c>
      <c r="H461" s="26">
        <f t="shared" si="63"/>
        <v>110684.51000000001</v>
      </c>
    </row>
    <row r="462" spans="1:8" ht="11.25">
      <c r="A462" s="27" t="s">
        <v>150</v>
      </c>
      <c r="B462" s="20"/>
      <c r="C462" s="28"/>
      <c r="D462" s="31" t="s">
        <v>1220</v>
      </c>
      <c r="E462" s="30"/>
      <c r="F462" s="24">
        <v>65215</v>
      </c>
      <c r="G462" s="25">
        <v>36646.63</v>
      </c>
      <c r="H462" s="26">
        <f t="shared" si="63"/>
        <v>28568.370000000003</v>
      </c>
    </row>
    <row r="463" spans="1:8" ht="11.25">
      <c r="A463" s="27" t="s">
        <v>166</v>
      </c>
      <c r="B463" s="20"/>
      <c r="C463" s="28"/>
      <c r="D463" s="31" t="s">
        <v>1221</v>
      </c>
      <c r="E463" s="30"/>
      <c r="F463" s="24">
        <v>88146</v>
      </c>
      <c r="G463" s="25">
        <v>43753.39</v>
      </c>
      <c r="H463" s="26">
        <f t="shared" si="63"/>
        <v>44392.61</v>
      </c>
    </row>
    <row r="464" spans="1:8" ht="20.25">
      <c r="A464" s="27" t="s">
        <v>463</v>
      </c>
      <c r="B464" s="20"/>
      <c r="C464" s="28"/>
      <c r="D464" s="31" t="s">
        <v>1222</v>
      </c>
      <c r="E464" s="30"/>
      <c r="F464" s="24">
        <v>64819</v>
      </c>
      <c r="G464" s="25">
        <v>61495.3</v>
      </c>
      <c r="H464" s="26">
        <f t="shared" si="63"/>
        <v>3323.699999999997</v>
      </c>
    </row>
    <row r="465" spans="1:8" ht="11.25">
      <c r="A465" s="27" t="s">
        <v>328</v>
      </c>
      <c r="B465" s="20"/>
      <c r="C465" s="28"/>
      <c r="D465" s="31" t="s">
        <v>1223</v>
      </c>
      <c r="E465" s="30"/>
      <c r="F465" s="24">
        <v>94269</v>
      </c>
      <c r="G465" s="25">
        <v>59869.17</v>
      </c>
      <c r="H465" s="26">
        <f t="shared" si="63"/>
        <v>34399.83</v>
      </c>
    </row>
    <row r="466" spans="1:8" ht="11.25">
      <c r="A466" s="27" t="s">
        <v>431</v>
      </c>
      <c r="B466" s="20"/>
      <c r="C466" s="28"/>
      <c r="D466" s="31" t="s">
        <v>1224</v>
      </c>
      <c r="E466" s="30"/>
      <c r="F466" s="24">
        <f>F467</f>
        <v>232108</v>
      </c>
      <c r="G466" s="25">
        <f>G467</f>
        <v>94440.5</v>
      </c>
      <c r="H466" s="26">
        <f t="shared" si="63"/>
        <v>137667.5</v>
      </c>
    </row>
    <row r="467" spans="1:8" ht="20.25">
      <c r="A467" s="27" t="s">
        <v>157</v>
      </c>
      <c r="B467" s="20"/>
      <c r="C467" s="28"/>
      <c r="D467" s="31" t="s">
        <v>1225</v>
      </c>
      <c r="E467" s="30"/>
      <c r="F467" s="24">
        <v>232108</v>
      </c>
      <c r="G467" s="25">
        <v>94440.5</v>
      </c>
      <c r="H467" s="26">
        <f t="shared" si="63"/>
        <v>137667.5</v>
      </c>
    </row>
    <row r="468" spans="1:8" ht="11.25">
      <c r="A468" s="27" t="s">
        <v>576</v>
      </c>
      <c r="B468" s="20"/>
      <c r="C468" s="28"/>
      <c r="D468" s="31" t="s">
        <v>1226</v>
      </c>
      <c r="E468" s="30"/>
      <c r="F468" s="24">
        <f>F469</f>
        <v>62709</v>
      </c>
      <c r="G468" s="25">
        <f>G469</f>
        <v>46984.13</v>
      </c>
      <c r="H468" s="26">
        <f t="shared" si="63"/>
        <v>15724.870000000003</v>
      </c>
    </row>
    <row r="469" spans="1:8" ht="20.25">
      <c r="A469" s="27" t="s">
        <v>579</v>
      </c>
      <c r="B469" s="20"/>
      <c r="C469" s="28"/>
      <c r="D469" s="31" t="s">
        <v>1227</v>
      </c>
      <c r="E469" s="30"/>
      <c r="F469" s="24">
        <f>F470+F473</f>
        <v>62709</v>
      </c>
      <c r="G469" s="25">
        <f>G470+G473</f>
        <v>46984.13</v>
      </c>
      <c r="H469" s="26">
        <f t="shared" si="63"/>
        <v>15724.870000000003</v>
      </c>
    </row>
    <row r="470" spans="1:8" ht="20.25">
      <c r="A470" s="27" t="s">
        <v>580</v>
      </c>
      <c r="B470" s="20"/>
      <c r="C470" s="28"/>
      <c r="D470" s="31" t="s">
        <v>1228</v>
      </c>
      <c r="E470" s="30"/>
      <c r="F470" s="24">
        <f>F471</f>
        <v>2709</v>
      </c>
      <c r="G470" s="25">
        <f>G471</f>
        <v>1984.13</v>
      </c>
      <c r="H470" s="26">
        <f t="shared" si="63"/>
        <v>724.8699999999999</v>
      </c>
    </row>
    <row r="471" spans="1:8" ht="11.25">
      <c r="A471" s="27" t="s">
        <v>428</v>
      </c>
      <c r="B471" s="20"/>
      <c r="C471" s="28"/>
      <c r="D471" s="31" t="s">
        <v>1229</v>
      </c>
      <c r="E471" s="30"/>
      <c r="F471" s="24">
        <f>F472</f>
        <v>2709</v>
      </c>
      <c r="G471" s="25">
        <f>G472</f>
        <v>1984.13</v>
      </c>
      <c r="H471" s="26">
        <f t="shared" si="63"/>
        <v>724.8699999999999</v>
      </c>
    </row>
    <row r="472" spans="1:8" ht="11.25">
      <c r="A472" s="27" t="s">
        <v>154</v>
      </c>
      <c r="B472" s="20"/>
      <c r="C472" s="28"/>
      <c r="D472" s="31" t="s">
        <v>1230</v>
      </c>
      <c r="E472" s="30"/>
      <c r="F472" s="24">
        <v>2709</v>
      </c>
      <c r="G472" s="25">
        <v>1984.13</v>
      </c>
      <c r="H472" s="26">
        <f t="shared" si="63"/>
        <v>724.8699999999999</v>
      </c>
    </row>
    <row r="473" spans="1:8" ht="11.25">
      <c r="A473" s="27" t="s">
        <v>596</v>
      </c>
      <c r="B473" s="20"/>
      <c r="C473" s="28"/>
      <c r="D473" s="31" t="s">
        <v>1231</v>
      </c>
      <c r="E473" s="30"/>
      <c r="F473" s="24">
        <f>F474</f>
        <v>60000</v>
      </c>
      <c r="G473" s="25">
        <f>G474</f>
        <v>45000</v>
      </c>
      <c r="H473" s="26">
        <f t="shared" si="63"/>
        <v>15000</v>
      </c>
    </row>
    <row r="474" spans="1:8" ht="11.25">
      <c r="A474" s="27" t="s">
        <v>428</v>
      </c>
      <c r="B474" s="20"/>
      <c r="C474" s="28"/>
      <c r="D474" s="31" t="s">
        <v>1232</v>
      </c>
      <c r="E474" s="30"/>
      <c r="F474" s="24">
        <f>F475</f>
        <v>60000</v>
      </c>
      <c r="G474" s="25">
        <f>G475</f>
        <v>45000</v>
      </c>
      <c r="H474" s="26">
        <f t="shared" si="63"/>
        <v>15000</v>
      </c>
    </row>
    <row r="475" spans="1:8" ht="11.25">
      <c r="A475" s="27" t="s">
        <v>154</v>
      </c>
      <c r="B475" s="20"/>
      <c r="C475" s="28"/>
      <c r="D475" s="31" t="s">
        <v>1233</v>
      </c>
      <c r="E475" s="30"/>
      <c r="F475" s="24">
        <v>60000</v>
      </c>
      <c r="G475" s="25">
        <v>45000</v>
      </c>
      <c r="H475" s="26">
        <f t="shared" si="63"/>
        <v>15000</v>
      </c>
    </row>
    <row r="476" spans="1:8" ht="24">
      <c r="A476" s="53" t="s">
        <v>479</v>
      </c>
      <c r="B476" s="20"/>
      <c r="C476" s="28"/>
      <c r="D476" s="48" t="s">
        <v>1234</v>
      </c>
      <c r="E476" s="30"/>
      <c r="F476" s="49">
        <f aca="true" t="shared" si="64" ref="F476:G481">F477</f>
        <v>349200</v>
      </c>
      <c r="G476" s="50">
        <f t="shared" si="64"/>
        <v>115678</v>
      </c>
      <c r="H476" s="51">
        <f>IF(ISNUMBER(F476),F476,0)-IF(ISNUMBER(G476),G476,0)</f>
        <v>233522</v>
      </c>
    </row>
    <row r="477" spans="1:8" ht="20.25">
      <c r="A477" s="27" t="s">
        <v>569</v>
      </c>
      <c r="B477" s="20"/>
      <c r="C477" s="28"/>
      <c r="D477" s="31" t="s">
        <v>1235</v>
      </c>
      <c r="E477" s="30"/>
      <c r="F477" s="24">
        <f t="shared" si="64"/>
        <v>349200</v>
      </c>
      <c r="G477" s="25">
        <f t="shared" si="64"/>
        <v>115678</v>
      </c>
      <c r="H477" s="26">
        <f>IF(ISNUMBER(F477),F477,0)-IF(ISNUMBER(G477),G477,0)</f>
        <v>233522</v>
      </c>
    </row>
    <row r="478" spans="1:8" ht="20.25">
      <c r="A478" s="27" t="s">
        <v>570</v>
      </c>
      <c r="B478" s="20"/>
      <c r="C478" s="28"/>
      <c r="D478" s="31" t="s">
        <v>1236</v>
      </c>
      <c r="E478" s="30"/>
      <c r="F478" s="24">
        <f t="shared" si="64"/>
        <v>349200</v>
      </c>
      <c r="G478" s="25">
        <f t="shared" si="64"/>
        <v>115678</v>
      </c>
      <c r="H478" s="26">
        <f>IF(ISNUMBER(F478),F478,0)-IF(ISNUMBER(G478),G478,0)</f>
        <v>233522</v>
      </c>
    </row>
    <row r="479" spans="1:8" ht="40.5">
      <c r="A479" s="27" t="s">
        <v>572</v>
      </c>
      <c r="B479" s="20"/>
      <c r="C479" s="28"/>
      <c r="D479" s="31" t="s">
        <v>1237</v>
      </c>
      <c r="E479" s="30"/>
      <c r="F479" s="24">
        <f t="shared" si="64"/>
        <v>349200</v>
      </c>
      <c r="G479" s="25">
        <f t="shared" si="64"/>
        <v>115678</v>
      </c>
      <c r="H479" s="26">
        <f>IF(ISNUMBER(F479),F479,0)-IF(ISNUMBER(G479),G479,0)</f>
        <v>233522</v>
      </c>
    </row>
    <row r="480" spans="1:8" ht="11.25">
      <c r="A480" s="27" t="s">
        <v>428</v>
      </c>
      <c r="B480" s="20"/>
      <c r="C480" s="28"/>
      <c r="D480" s="31" t="s">
        <v>1238</v>
      </c>
      <c r="E480" s="30"/>
      <c r="F480" s="24">
        <f t="shared" si="64"/>
        <v>349200</v>
      </c>
      <c r="G480" s="25">
        <f t="shared" si="64"/>
        <v>115678</v>
      </c>
      <c r="H480" s="26">
        <f>F480-G480</f>
        <v>233522</v>
      </c>
    </row>
    <row r="481" spans="1:8" ht="11.25">
      <c r="A481" s="27" t="s">
        <v>430</v>
      </c>
      <c r="B481" s="20"/>
      <c r="C481" s="28"/>
      <c r="D481" s="31" t="s">
        <v>1239</v>
      </c>
      <c r="E481" s="30"/>
      <c r="F481" s="24">
        <f t="shared" si="64"/>
        <v>349200</v>
      </c>
      <c r="G481" s="25">
        <f t="shared" si="64"/>
        <v>115678</v>
      </c>
      <c r="H481" s="26">
        <f>F481-G481</f>
        <v>233522</v>
      </c>
    </row>
    <row r="482" spans="1:8" ht="20.25">
      <c r="A482" s="27" t="s">
        <v>463</v>
      </c>
      <c r="B482" s="20"/>
      <c r="C482" s="28"/>
      <c r="D482" s="31" t="s">
        <v>1240</v>
      </c>
      <c r="E482" s="30"/>
      <c r="F482" s="24">
        <f>F489</f>
        <v>349200</v>
      </c>
      <c r="G482" s="25">
        <f>G489</f>
        <v>115678</v>
      </c>
      <c r="H482" s="26">
        <f>F482-G482</f>
        <v>233522</v>
      </c>
    </row>
    <row r="483" spans="1:8" ht="20.25">
      <c r="A483" s="47" t="s">
        <v>480</v>
      </c>
      <c r="B483" s="20"/>
      <c r="C483" s="28"/>
      <c r="D483" s="48" t="s">
        <v>1241</v>
      </c>
      <c r="E483" s="30"/>
      <c r="F483" s="49">
        <f aca="true" t="shared" si="65" ref="F483:G488">F484</f>
        <v>349200</v>
      </c>
      <c r="G483" s="50">
        <f t="shared" si="65"/>
        <v>115678</v>
      </c>
      <c r="H483" s="51">
        <f>IF(ISNUMBER(F483),F483,0)-IF(ISNUMBER(G483),G483,0)</f>
        <v>233522</v>
      </c>
    </row>
    <row r="484" spans="1:8" ht="20.25">
      <c r="A484" s="27" t="s">
        <v>569</v>
      </c>
      <c r="B484" s="20"/>
      <c r="C484" s="28"/>
      <c r="D484" s="31" t="s">
        <v>1242</v>
      </c>
      <c r="E484" s="30"/>
      <c r="F484" s="54">
        <f t="shared" si="65"/>
        <v>349200</v>
      </c>
      <c r="G484" s="55">
        <f t="shared" si="65"/>
        <v>115678</v>
      </c>
      <c r="H484" s="56">
        <f>IF(ISNUMBER(F484),F484,0)-IF(ISNUMBER(G484),G484,0)</f>
        <v>233522</v>
      </c>
    </row>
    <row r="485" spans="1:8" ht="20.25">
      <c r="A485" s="27" t="s">
        <v>570</v>
      </c>
      <c r="B485" s="20"/>
      <c r="C485" s="28"/>
      <c r="D485" s="31" t="s">
        <v>1243</v>
      </c>
      <c r="E485" s="30"/>
      <c r="F485" s="54">
        <f t="shared" si="65"/>
        <v>349200</v>
      </c>
      <c r="G485" s="55">
        <f t="shared" si="65"/>
        <v>115678</v>
      </c>
      <c r="H485" s="56">
        <f>IF(ISNUMBER(F485),F485,0)-IF(ISNUMBER(G485),G485,0)</f>
        <v>233522</v>
      </c>
    </row>
    <row r="486" spans="1:8" ht="40.5">
      <c r="A486" s="27" t="s">
        <v>572</v>
      </c>
      <c r="B486" s="20"/>
      <c r="C486" s="28"/>
      <c r="D486" s="31" t="s">
        <v>1244</v>
      </c>
      <c r="E486" s="30"/>
      <c r="F486" s="54">
        <f t="shared" si="65"/>
        <v>349200</v>
      </c>
      <c r="G486" s="55">
        <f t="shared" si="65"/>
        <v>115678</v>
      </c>
      <c r="H486" s="56">
        <f>IF(ISNUMBER(F486),F486,0)-IF(ISNUMBER(G486),G486,0)</f>
        <v>233522</v>
      </c>
    </row>
    <row r="487" spans="1:8" ht="11.25">
      <c r="A487" s="27" t="s">
        <v>428</v>
      </c>
      <c r="B487" s="20"/>
      <c r="C487" s="28"/>
      <c r="D487" s="31" t="s">
        <v>1245</v>
      </c>
      <c r="E487" s="30"/>
      <c r="F487" s="54">
        <f t="shared" si="65"/>
        <v>349200</v>
      </c>
      <c r="G487" s="55">
        <f t="shared" si="65"/>
        <v>115678</v>
      </c>
      <c r="H487" s="56">
        <f>F487-G487</f>
        <v>233522</v>
      </c>
    </row>
    <row r="488" spans="1:8" ht="11.25">
      <c r="A488" s="27" t="s">
        <v>430</v>
      </c>
      <c r="B488" s="20"/>
      <c r="C488" s="28"/>
      <c r="D488" s="31" t="s">
        <v>1246</v>
      </c>
      <c r="E488" s="30"/>
      <c r="F488" s="54">
        <f t="shared" si="65"/>
        <v>349200</v>
      </c>
      <c r="G488" s="55">
        <f t="shared" si="65"/>
        <v>115678</v>
      </c>
      <c r="H488" s="56">
        <f>F488-G488</f>
        <v>233522</v>
      </c>
    </row>
    <row r="489" spans="1:8" ht="20.25">
      <c r="A489" s="27" t="s">
        <v>463</v>
      </c>
      <c r="B489" s="20"/>
      <c r="C489" s="28"/>
      <c r="D489" s="31" t="s">
        <v>1247</v>
      </c>
      <c r="E489" s="30"/>
      <c r="F489" s="54">
        <v>349200</v>
      </c>
      <c r="G489" s="55">
        <v>115678</v>
      </c>
      <c r="H489" s="56">
        <f>F489-G489</f>
        <v>233522</v>
      </c>
    </row>
    <row r="490" spans="1:8" ht="12">
      <c r="A490" s="53" t="s">
        <v>436</v>
      </c>
      <c r="B490" s="20"/>
      <c r="C490" s="28"/>
      <c r="D490" s="48" t="s">
        <v>1248</v>
      </c>
      <c r="E490" s="30"/>
      <c r="F490" s="49">
        <f>F491+F522+F540+F544+F563</f>
        <v>298024560.87</v>
      </c>
      <c r="G490" s="50">
        <f>G491+G522+G540+G544+G563</f>
        <v>200679796.51999998</v>
      </c>
      <c r="H490" s="51">
        <f aca="true" t="shared" si="66" ref="H490:H509">IF(ISNUMBER(F490),F490,0)-IF(ISNUMBER(G490),G490,0)</f>
        <v>97344764.35000002</v>
      </c>
    </row>
    <row r="491" spans="1:8" ht="71.25">
      <c r="A491" s="27" t="s">
        <v>562</v>
      </c>
      <c r="B491" s="20"/>
      <c r="C491" s="28"/>
      <c r="D491" s="31" t="s">
        <v>1249</v>
      </c>
      <c r="E491" s="30"/>
      <c r="F491" s="24">
        <f>F492+F507</f>
        <v>99037325.38</v>
      </c>
      <c r="G491" s="25">
        <f>G492+G507</f>
        <v>69053270.06</v>
      </c>
      <c r="H491" s="26">
        <f t="shared" si="66"/>
        <v>29984055.319999993</v>
      </c>
    </row>
    <row r="492" spans="1:8" ht="20.25">
      <c r="A492" s="27" t="s">
        <v>563</v>
      </c>
      <c r="B492" s="20"/>
      <c r="C492" s="28"/>
      <c r="D492" s="31" t="s">
        <v>1250</v>
      </c>
      <c r="E492" s="30"/>
      <c r="F492" s="24">
        <f>F493+F498</f>
        <v>96412026.05</v>
      </c>
      <c r="G492" s="25">
        <f>G493+G498</f>
        <v>67192405.92</v>
      </c>
      <c r="H492" s="26">
        <f t="shared" si="66"/>
        <v>29219620.129999995</v>
      </c>
    </row>
    <row r="493" spans="1:8" ht="40.5">
      <c r="A493" s="27" t="s">
        <v>564</v>
      </c>
      <c r="B493" s="20"/>
      <c r="C493" s="28"/>
      <c r="D493" s="31" t="s">
        <v>1251</v>
      </c>
      <c r="E493" s="30"/>
      <c r="F493" s="24">
        <f>F494</f>
        <v>96300088.95</v>
      </c>
      <c r="G493" s="25">
        <f>G494</f>
        <v>67132453.53</v>
      </c>
      <c r="H493" s="26">
        <f t="shared" si="66"/>
        <v>29167635.42</v>
      </c>
    </row>
    <row r="494" spans="1:8" ht="11.25">
      <c r="A494" s="27" t="s">
        <v>428</v>
      </c>
      <c r="B494" s="20"/>
      <c r="C494" s="28"/>
      <c r="D494" s="31" t="s">
        <v>1252</v>
      </c>
      <c r="E494" s="30"/>
      <c r="F494" s="24">
        <f>F495</f>
        <v>96300088.95</v>
      </c>
      <c r="G494" s="25">
        <f>G495</f>
        <v>67132453.53</v>
      </c>
      <c r="H494" s="26">
        <f t="shared" si="66"/>
        <v>29167635.42</v>
      </c>
    </row>
    <row r="495" spans="1:8" ht="20.25">
      <c r="A495" s="27" t="s">
        <v>429</v>
      </c>
      <c r="B495" s="20"/>
      <c r="C495" s="28"/>
      <c r="D495" s="31" t="s">
        <v>1253</v>
      </c>
      <c r="E495" s="30"/>
      <c r="F495" s="24">
        <f>F496+F497</f>
        <v>96300088.95</v>
      </c>
      <c r="G495" s="25">
        <f>G496+G497</f>
        <v>67132453.53</v>
      </c>
      <c r="H495" s="26">
        <f t="shared" si="66"/>
        <v>29167635.42</v>
      </c>
    </row>
    <row r="496" spans="1:8" ht="11.25">
      <c r="A496" s="27" t="s">
        <v>145</v>
      </c>
      <c r="B496" s="20"/>
      <c r="C496" s="28"/>
      <c r="D496" s="31" t="s">
        <v>1254</v>
      </c>
      <c r="E496" s="30"/>
      <c r="F496" s="24">
        <f>F574+F623+F674</f>
        <v>74003685.97</v>
      </c>
      <c r="G496" s="25">
        <f>G574+G623+G674</f>
        <v>51899701.75</v>
      </c>
      <c r="H496" s="26">
        <f t="shared" si="66"/>
        <v>22103984.22</v>
      </c>
    </row>
    <row r="497" spans="1:8" ht="20.25">
      <c r="A497" s="27" t="s">
        <v>565</v>
      </c>
      <c r="B497" s="20"/>
      <c r="C497" s="28"/>
      <c r="D497" s="31" t="s">
        <v>1255</v>
      </c>
      <c r="E497" s="30"/>
      <c r="F497" s="24">
        <f>F575+F624+F675</f>
        <v>22296402.98</v>
      </c>
      <c r="G497" s="25">
        <f>G575+G624+G675</f>
        <v>15232751.780000001</v>
      </c>
      <c r="H497" s="26">
        <f t="shared" si="66"/>
        <v>7063651.199999999</v>
      </c>
    </row>
    <row r="498" spans="1:8" ht="30">
      <c r="A498" s="27" t="s">
        <v>590</v>
      </c>
      <c r="B498" s="20"/>
      <c r="C498" s="28"/>
      <c r="D498" s="31" t="s">
        <v>1256</v>
      </c>
      <c r="E498" s="30"/>
      <c r="F498" s="24">
        <f>F499</f>
        <v>111937.1</v>
      </c>
      <c r="G498" s="25">
        <f>G499</f>
        <v>59952.39</v>
      </c>
      <c r="H498" s="26">
        <f t="shared" si="66"/>
        <v>51984.71000000001</v>
      </c>
    </row>
    <row r="499" spans="1:8" ht="11.25">
      <c r="A499" s="27" t="s">
        <v>428</v>
      </c>
      <c r="B499" s="20"/>
      <c r="C499" s="28"/>
      <c r="D499" s="31" t="s">
        <v>1257</v>
      </c>
      <c r="E499" s="30"/>
      <c r="F499" s="24">
        <f>F500+F502+F505</f>
        <v>111937.1</v>
      </c>
      <c r="G499" s="25">
        <f>G500+G502+G505</f>
        <v>59952.39</v>
      </c>
      <c r="H499" s="26">
        <f t="shared" si="66"/>
        <v>51984.71000000001</v>
      </c>
    </row>
    <row r="500" spans="1:8" ht="20.25">
      <c r="A500" s="27" t="s">
        <v>429</v>
      </c>
      <c r="B500" s="20"/>
      <c r="C500" s="28"/>
      <c r="D500" s="31" t="s">
        <v>1258</v>
      </c>
      <c r="E500" s="30"/>
      <c r="F500" s="24">
        <f>F501</f>
        <v>34150.979999999996</v>
      </c>
      <c r="G500" s="25">
        <f>G501</f>
        <v>13684.27</v>
      </c>
      <c r="H500" s="26">
        <f t="shared" si="66"/>
        <v>20466.709999999995</v>
      </c>
    </row>
    <row r="501" spans="1:8" ht="11.25">
      <c r="A501" s="27" t="s">
        <v>160</v>
      </c>
      <c r="B501" s="20"/>
      <c r="C501" s="28"/>
      <c r="D501" s="31" t="s">
        <v>1259</v>
      </c>
      <c r="E501" s="30"/>
      <c r="F501" s="24">
        <f>F579+F628+F679</f>
        <v>34150.979999999996</v>
      </c>
      <c r="G501" s="25">
        <f>G579+G628+G679</f>
        <v>13684.27</v>
      </c>
      <c r="H501" s="26">
        <f t="shared" si="66"/>
        <v>20466.709999999995</v>
      </c>
    </row>
    <row r="502" spans="1:8" ht="11.25">
      <c r="A502" s="27" t="s">
        <v>430</v>
      </c>
      <c r="B502" s="20"/>
      <c r="C502" s="28"/>
      <c r="D502" s="31" t="s">
        <v>1260</v>
      </c>
      <c r="E502" s="30"/>
      <c r="F502" s="24">
        <f>F503+F504</f>
        <v>31518</v>
      </c>
      <c r="G502" s="25">
        <f>G503+G504</f>
        <v>0</v>
      </c>
      <c r="H502" s="26">
        <f t="shared" si="66"/>
        <v>31518</v>
      </c>
    </row>
    <row r="503" spans="1:8" ht="11.25">
      <c r="A503" s="27" t="s">
        <v>164</v>
      </c>
      <c r="B503" s="20"/>
      <c r="C503" s="28"/>
      <c r="D503" s="31" t="s">
        <v>1261</v>
      </c>
      <c r="E503" s="30"/>
      <c r="F503" s="24">
        <f>F581+F681</f>
        <v>4018</v>
      </c>
      <c r="G503" s="25">
        <f>G581+G681</f>
        <v>0</v>
      </c>
      <c r="H503" s="26">
        <f t="shared" si="66"/>
        <v>4018</v>
      </c>
    </row>
    <row r="504" spans="1:8" ht="11.25">
      <c r="A504" s="27" t="s">
        <v>328</v>
      </c>
      <c r="B504" s="20"/>
      <c r="C504" s="28"/>
      <c r="D504" s="31" t="s">
        <v>1262</v>
      </c>
      <c r="E504" s="30"/>
      <c r="F504" s="24">
        <f>F582+F682</f>
        <v>27500</v>
      </c>
      <c r="G504" s="25">
        <f>G582+G682</f>
        <v>0</v>
      </c>
      <c r="H504" s="26">
        <f t="shared" si="66"/>
        <v>27500</v>
      </c>
    </row>
    <row r="505" spans="1:8" ht="11.25">
      <c r="A505" s="27" t="s">
        <v>437</v>
      </c>
      <c r="B505" s="20"/>
      <c r="C505" s="28"/>
      <c r="D505" s="31" t="s">
        <v>1263</v>
      </c>
      <c r="E505" s="30"/>
      <c r="F505" s="24">
        <f>F506</f>
        <v>46268.12</v>
      </c>
      <c r="G505" s="25">
        <f>G506</f>
        <v>46268.12</v>
      </c>
      <c r="H505" s="26">
        <f t="shared" si="66"/>
        <v>0</v>
      </c>
    </row>
    <row r="506" spans="1:8" ht="20.25">
      <c r="A506" s="27" t="s">
        <v>230</v>
      </c>
      <c r="B506" s="20"/>
      <c r="C506" s="28"/>
      <c r="D506" s="31" t="s">
        <v>1264</v>
      </c>
      <c r="E506" s="30"/>
      <c r="F506" s="24">
        <f>F584</f>
        <v>46268.12</v>
      </c>
      <c r="G506" s="25">
        <f>G584</f>
        <v>46268.12</v>
      </c>
      <c r="H506" s="26">
        <f t="shared" si="66"/>
        <v>0</v>
      </c>
    </row>
    <row r="507" spans="1:8" ht="20.25">
      <c r="A507" s="27" t="s">
        <v>566</v>
      </c>
      <c r="B507" s="20"/>
      <c r="C507" s="28"/>
      <c r="D507" s="31" t="s">
        <v>1265</v>
      </c>
      <c r="E507" s="30"/>
      <c r="F507" s="24">
        <f>F508+F513</f>
        <v>2625299.33</v>
      </c>
      <c r="G507" s="25">
        <f>G508+G513</f>
        <v>1860864.14</v>
      </c>
      <c r="H507" s="26">
        <f t="shared" si="66"/>
        <v>764435.1900000002</v>
      </c>
    </row>
    <row r="508" spans="1:8" ht="40.5">
      <c r="A508" s="27" t="s">
        <v>567</v>
      </c>
      <c r="B508" s="20"/>
      <c r="C508" s="28"/>
      <c r="D508" s="31" t="s">
        <v>1266</v>
      </c>
      <c r="E508" s="30"/>
      <c r="F508" s="24">
        <f>F509</f>
        <v>2590381.33</v>
      </c>
      <c r="G508" s="25">
        <f>G509</f>
        <v>1848858.8399999999</v>
      </c>
      <c r="H508" s="26">
        <f t="shared" si="66"/>
        <v>741522.4900000002</v>
      </c>
    </row>
    <row r="509" spans="1:8" ht="11.25">
      <c r="A509" s="27" t="s">
        <v>428</v>
      </c>
      <c r="B509" s="20"/>
      <c r="C509" s="28"/>
      <c r="D509" s="31" t="s">
        <v>1267</v>
      </c>
      <c r="E509" s="30"/>
      <c r="F509" s="24">
        <f>F510</f>
        <v>2590381.33</v>
      </c>
      <c r="G509" s="25">
        <f>G510</f>
        <v>1848858.8399999999</v>
      </c>
      <c r="H509" s="26">
        <f t="shared" si="66"/>
        <v>741522.4900000002</v>
      </c>
    </row>
    <row r="510" spans="1:8" ht="20.25">
      <c r="A510" s="27" t="s">
        <v>429</v>
      </c>
      <c r="B510" s="20"/>
      <c r="C510" s="28"/>
      <c r="D510" s="31" t="s">
        <v>1268</v>
      </c>
      <c r="E510" s="30"/>
      <c r="F510" s="24">
        <f>F511+F512</f>
        <v>2590381.33</v>
      </c>
      <c r="G510" s="25">
        <f>G511+G512</f>
        <v>1848858.8399999999</v>
      </c>
      <c r="H510" s="26">
        <f>F510-G510</f>
        <v>741522.4900000002</v>
      </c>
    </row>
    <row r="511" spans="1:8" ht="11.25">
      <c r="A511" s="27" t="s">
        <v>145</v>
      </c>
      <c r="B511" s="20"/>
      <c r="C511" s="28"/>
      <c r="D511" s="31" t="s">
        <v>1269</v>
      </c>
      <c r="E511" s="30"/>
      <c r="F511" s="24">
        <f>F633+F687</f>
        <v>1989540.17</v>
      </c>
      <c r="G511" s="25">
        <f>G633+G687</f>
        <v>1426910.48</v>
      </c>
      <c r="H511" s="26">
        <f>F511-G511</f>
        <v>562629.69</v>
      </c>
    </row>
    <row r="512" spans="1:8" ht="20.25">
      <c r="A512" s="27" t="s">
        <v>565</v>
      </c>
      <c r="B512" s="20"/>
      <c r="C512" s="28"/>
      <c r="D512" s="31" t="s">
        <v>1270</v>
      </c>
      <c r="E512" s="30"/>
      <c r="F512" s="24">
        <f>F634+F688</f>
        <v>600841.16</v>
      </c>
      <c r="G512" s="25">
        <f>G634+G688</f>
        <v>421948.36</v>
      </c>
      <c r="H512" s="26">
        <f>F512-G512</f>
        <v>178892.80000000005</v>
      </c>
    </row>
    <row r="513" spans="1:8" ht="40.5">
      <c r="A513" s="27" t="s">
        <v>568</v>
      </c>
      <c r="B513" s="20"/>
      <c r="C513" s="28"/>
      <c r="D513" s="31" t="s">
        <v>1271</v>
      </c>
      <c r="E513" s="30"/>
      <c r="F513" s="24">
        <f>F514</f>
        <v>34918</v>
      </c>
      <c r="G513" s="25">
        <f>G514</f>
        <v>12005.3</v>
      </c>
      <c r="H513" s="26">
        <f aca="true" t="shared" si="67" ref="H513:H544">F513-G513</f>
        <v>22912.7</v>
      </c>
    </row>
    <row r="514" spans="1:8" ht="11.25">
      <c r="A514" s="27" t="s">
        <v>428</v>
      </c>
      <c r="B514" s="20"/>
      <c r="C514" s="28"/>
      <c r="D514" s="31" t="s">
        <v>1272</v>
      </c>
      <c r="E514" s="30"/>
      <c r="F514" s="24">
        <f>F515+F519</f>
        <v>34918</v>
      </c>
      <c r="G514" s="25">
        <f>G515+G519</f>
        <v>12005.3</v>
      </c>
      <c r="H514" s="26">
        <f t="shared" si="67"/>
        <v>22912.7</v>
      </c>
    </row>
    <row r="515" spans="1:8" ht="20.25">
      <c r="A515" s="27" t="s">
        <v>429</v>
      </c>
      <c r="B515" s="20"/>
      <c r="C515" s="28"/>
      <c r="D515" s="31" t="s">
        <v>1273</v>
      </c>
      <c r="E515" s="30"/>
      <c r="F515" s="24">
        <f>F516+F517+F518</f>
        <v>19318</v>
      </c>
      <c r="G515" s="25">
        <f>G516+G517+G518</f>
        <v>11718</v>
      </c>
      <c r="H515" s="26">
        <f t="shared" si="67"/>
        <v>7600</v>
      </c>
    </row>
    <row r="516" spans="1:8" ht="11.25">
      <c r="A516" s="27" t="s">
        <v>145</v>
      </c>
      <c r="B516" s="20"/>
      <c r="C516" s="28"/>
      <c r="D516" s="31" t="s">
        <v>1274</v>
      </c>
      <c r="E516" s="30"/>
      <c r="F516" s="24">
        <f aca="true" t="shared" si="68" ref="F516:G518">F692</f>
        <v>9000</v>
      </c>
      <c r="G516" s="25">
        <f t="shared" si="68"/>
        <v>9000</v>
      </c>
      <c r="H516" s="26">
        <f t="shared" si="67"/>
        <v>0</v>
      </c>
    </row>
    <row r="517" spans="1:8" ht="11.25">
      <c r="A517" s="27" t="s">
        <v>160</v>
      </c>
      <c r="B517" s="20"/>
      <c r="C517" s="28"/>
      <c r="D517" s="31" t="s">
        <v>1275</v>
      </c>
      <c r="E517" s="30"/>
      <c r="F517" s="24">
        <f t="shared" si="68"/>
        <v>7600</v>
      </c>
      <c r="G517" s="25">
        <f t="shared" si="68"/>
        <v>0</v>
      </c>
      <c r="H517" s="26">
        <f t="shared" si="67"/>
        <v>7600</v>
      </c>
    </row>
    <row r="518" spans="1:8" ht="20.25">
      <c r="A518" s="27" t="s">
        <v>565</v>
      </c>
      <c r="B518" s="20"/>
      <c r="C518" s="28"/>
      <c r="D518" s="31" t="s">
        <v>1276</v>
      </c>
      <c r="E518" s="30"/>
      <c r="F518" s="24">
        <f t="shared" si="68"/>
        <v>2718</v>
      </c>
      <c r="G518" s="25">
        <f t="shared" si="68"/>
        <v>2718</v>
      </c>
      <c r="H518" s="26">
        <f t="shared" si="67"/>
        <v>0</v>
      </c>
    </row>
    <row r="519" spans="1:8" ht="11.25">
      <c r="A519" s="27" t="s">
        <v>430</v>
      </c>
      <c r="B519" s="20"/>
      <c r="C519" s="28"/>
      <c r="D519" s="31" t="s">
        <v>1277</v>
      </c>
      <c r="E519" s="30"/>
      <c r="F519" s="24">
        <f>F520+F521</f>
        <v>15600</v>
      </c>
      <c r="G519" s="25">
        <f>G520+G521</f>
        <v>287.3</v>
      </c>
      <c r="H519" s="26">
        <f t="shared" si="67"/>
        <v>15312.7</v>
      </c>
    </row>
    <row r="520" spans="1:8" ht="11.25">
      <c r="A520" s="27" t="s">
        <v>164</v>
      </c>
      <c r="B520" s="20"/>
      <c r="C520" s="28"/>
      <c r="D520" s="31" t="s">
        <v>1278</v>
      </c>
      <c r="E520" s="30"/>
      <c r="F520" s="24">
        <f>F696</f>
        <v>1200</v>
      </c>
      <c r="G520" s="25">
        <f>G696</f>
        <v>287.3</v>
      </c>
      <c r="H520" s="26">
        <f t="shared" si="67"/>
        <v>912.7</v>
      </c>
    </row>
    <row r="521" spans="1:8" ht="11.25">
      <c r="A521" s="27" t="s">
        <v>328</v>
      </c>
      <c r="B521" s="20"/>
      <c r="C521" s="28"/>
      <c r="D521" s="31" t="s">
        <v>1279</v>
      </c>
      <c r="E521" s="30"/>
      <c r="F521" s="24">
        <f>F697</f>
        <v>14400</v>
      </c>
      <c r="G521" s="25">
        <f>G697</f>
        <v>0</v>
      </c>
      <c r="H521" s="26">
        <f t="shared" si="67"/>
        <v>14400</v>
      </c>
    </row>
    <row r="522" spans="1:8" ht="20.25">
      <c r="A522" s="27" t="s">
        <v>569</v>
      </c>
      <c r="B522" s="20"/>
      <c r="C522" s="28"/>
      <c r="D522" s="31" t="s">
        <v>1280</v>
      </c>
      <c r="E522" s="30"/>
      <c r="F522" s="24">
        <f>F523</f>
        <v>44680236.769999996</v>
      </c>
      <c r="G522" s="25">
        <f>G523</f>
        <v>23062002.099999998</v>
      </c>
      <c r="H522" s="26">
        <f t="shared" si="67"/>
        <v>21618234.669999998</v>
      </c>
    </row>
    <row r="523" spans="1:8" ht="20.25">
      <c r="A523" s="27" t="s">
        <v>570</v>
      </c>
      <c r="B523" s="20"/>
      <c r="C523" s="28"/>
      <c r="D523" s="31" t="s">
        <v>1281</v>
      </c>
      <c r="E523" s="30"/>
      <c r="F523" s="24">
        <f>F524+F528</f>
        <v>44680236.769999996</v>
      </c>
      <c r="G523" s="25">
        <f>G524+G528</f>
        <v>23062002.099999998</v>
      </c>
      <c r="H523" s="26">
        <f t="shared" si="67"/>
        <v>21618234.669999998</v>
      </c>
    </row>
    <row r="524" spans="1:8" ht="40.5">
      <c r="A524" s="27" t="s">
        <v>571</v>
      </c>
      <c r="B524" s="20"/>
      <c r="C524" s="28"/>
      <c r="D524" s="31" t="s">
        <v>1282</v>
      </c>
      <c r="E524" s="30"/>
      <c r="F524" s="24">
        <f aca="true" t="shared" si="69" ref="F524:G526">F525</f>
        <v>6809093.37</v>
      </c>
      <c r="G524" s="25">
        <f t="shared" si="69"/>
        <v>846052.84</v>
      </c>
      <c r="H524" s="26">
        <f t="shared" si="67"/>
        <v>5963040.53</v>
      </c>
    </row>
    <row r="525" spans="1:8" ht="11.25">
      <c r="A525" s="27" t="s">
        <v>428</v>
      </c>
      <c r="B525" s="20"/>
      <c r="C525" s="28"/>
      <c r="D525" s="31" t="s">
        <v>1283</v>
      </c>
      <c r="E525" s="30"/>
      <c r="F525" s="24">
        <f t="shared" si="69"/>
        <v>6809093.37</v>
      </c>
      <c r="G525" s="25">
        <f t="shared" si="69"/>
        <v>846052.84</v>
      </c>
      <c r="H525" s="26">
        <f t="shared" si="67"/>
        <v>5963040.53</v>
      </c>
    </row>
    <row r="526" spans="1:8" ht="11.25">
      <c r="A526" s="27" t="s">
        <v>430</v>
      </c>
      <c r="B526" s="20"/>
      <c r="C526" s="28"/>
      <c r="D526" s="31" t="s">
        <v>1284</v>
      </c>
      <c r="E526" s="30"/>
      <c r="F526" s="24">
        <f t="shared" si="69"/>
        <v>6809093.37</v>
      </c>
      <c r="G526" s="25">
        <f t="shared" si="69"/>
        <v>846052.84</v>
      </c>
      <c r="H526" s="26">
        <f t="shared" si="67"/>
        <v>5963040.53</v>
      </c>
    </row>
    <row r="527" spans="1:8" ht="20.25">
      <c r="A527" s="27" t="s">
        <v>463</v>
      </c>
      <c r="B527" s="20"/>
      <c r="C527" s="28"/>
      <c r="D527" s="31" t="s">
        <v>1285</v>
      </c>
      <c r="E527" s="30"/>
      <c r="F527" s="24">
        <f>F590</f>
        <v>6809093.37</v>
      </c>
      <c r="G527" s="25">
        <f>G590</f>
        <v>846052.84</v>
      </c>
      <c r="H527" s="26">
        <f t="shared" si="67"/>
        <v>5963040.53</v>
      </c>
    </row>
    <row r="528" spans="1:8" ht="40.5">
      <c r="A528" s="27" t="s">
        <v>572</v>
      </c>
      <c r="B528" s="20"/>
      <c r="C528" s="28"/>
      <c r="D528" s="31" t="s">
        <v>1286</v>
      </c>
      <c r="E528" s="30"/>
      <c r="F528" s="24">
        <f>F529+F537</f>
        <v>37871143.4</v>
      </c>
      <c r="G528" s="25">
        <f>G529+G537</f>
        <v>22215949.259999998</v>
      </c>
      <c r="H528" s="26">
        <f t="shared" si="67"/>
        <v>15655194.14</v>
      </c>
    </row>
    <row r="529" spans="1:8" ht="11.25">
      <c r="A529" s="27" t="s">
        <v>428</v>
      </c>
      <c r="B529" s="20"/>
      <c r="C529" s="28"/>
      <c r="D529" s="31" t="s">
        <v>1287</v>
      </c>
      <c r="E529" s="30"/>
      <c r="F529" s="24">
        <f>F530+F536</f>
        <v>17026053.9</v>
      </c>
      <c r="G529" s="25">
        <f>G530+G536</f>
        <v>9789091.66</v>
      </c>
      <c r="H529" s="26">
        <f t="shared" si="67"/>
        <v>7236962.239999998</v>
      </c>
    </row>
    <row r="530" spans="1:8" ht="11.25">
      <c r="A530" s="27" t="s">
        <v>430</v>
      </c>
      <c r="B530" s="20"/>
      <c r="C530" s="28"/>
      <c r="D530" s="31" t="s">
        <v>1288</v>
      </c>
      <c r="E530" s="30"/>
      <c r="F530" s="24">
        <f>F531+F532+F533+F534+F535</f>
        <v>16715500.899999999</v>
      </c>
      <c r="G530" s="25">
        <f>G531+G532+G533+G534+G535</f>
        <v>9542538.66</v>
      </c>
      <c r="H530" s="26">
        <f t="shared" si="67"/>
        <v>7172962.239999998</v>
      </c>
    </row>
    <row r="531" spans="1:8" ht="11.25">
      <c r="A531" s="27" t="s">
        <v>150</v>
      </c>
      <c r="B531" s="20"/>
      <c r="C531" s="28"/>
      <c r="D531" s="31" t="s">
        <v>1289</v>
      </c>
      <c r="E531" s="30"/>
      <c r="F531" s="24">
        <f>F594+F640+F703</f>
        <v>482031.36</v>
      </c>
      <c r="G531" s="25">
        <f>G594+G640+G703</f>
        <v>287310.41000000003</v>
      </c>
      <c r="H531" s="26">
        <f t="shared" si="67"/>
        <v>194720.94999999995</v>
      </c>
    </row>
    <row r="532" spans="1:8" ht="11.25">
      <c r="A532" s="27" t="s">
        <v>164</v>
      </c>
      <c r="B532" s="20"/>
      <c r="C532" s="28"/>
      <c r="D532" s="31" t="s">
        <v>1290</v>
      </c>
      <c r="E532" s="30"/>
      <c r="F532" s="24">
        <f>F641+F704</f>
        <v>142640</v>
      </c>
      <c r="G532" s="25">
        <f>G641+G704</f>
        <v>83070</v>
      </c>
      <c r="H532" s="26">
        <f t="shared" si="67"/>
        <v>59570</v>
      </c>
    </row>
    <row r="533" spans="1:8" ht="11.25">
      <c r="A533" s="27" t="s">
        <v>166</v>
      </c>
      <c r="B533" s="20"/>
      <c r="C533" s="28"/>
      <c r="D533" s="31" t="s">
        <v>1291</v>
      </c>
      <c r="E533" s="30"/>
      <c r="F533" s="24">
        <f aca="true" t="shared" si="70" ref="F533:G535">F595+F642+F705</f>
        <v>9963882.379999999</v>
      </c>
      <c r="G533" s="25">
        <f t="shared" si="70"/>
        <v>5239978.39</v>
      </c>
      <c r="H533" s="26">
        <f t="shared" si="67"/>
        <v>4723903.989999999</v>
      </c>
    </row>
    <row r="534" spans="1:8" ht="20.25">
      <c r="A534" s="27" t="s">
        <v>463</v>
      </c>
      <c r="B534" s="20"/>
      <c r="C534" s="28"/>
      <c r="D534" s="31" t="s">
        <v>1292</v>
      </c>
      <c r="E534" s="30"/>
      <c r="F534" s="24">
        <f t="shared" si="70"/>
        <v>2770372.8899999997</v>
      </c>
      <c r="G534" s="25">
        <f t="shared" si="70"/>
        <v>1989407.68</v>
      </c>
      <c r="H534" s="26">
        <f t="shared" si="67"/>
        <v>780965.2099999997</v>
      </c>
    </row>
    <row r="535" spans="1:8" ht="11.25">
      <c r="A535" s="27" t="s">
        <v>328</v>
      </c>
      <c r="B535" s="20"/>
      <c r="C535" s="28"/>
      <c r="D535" s="31" t="s">
        <v>1293</v>
      </c>
      <c r="E535" s="30"/>
      <c r="F535" s="24">
        <f t="shared" si="70"/>
        <v>3356574.27</v>
      </c>
      <c r="G535" s="25">
        <f t="shared" si="70"/>
        <v>1942772.1800000002</v>
      </c>
      <c r="H535" s="26">
        <f t="shared" si="67"/>
        <v>1413802.0899999999</v>
      </c>
    </row>
    <row r="536" spans="1:8" ht="11.25">
      <c r="A536" s="27" t="s">
        <v>154</v>
      </c>
      <c r="B536" s="20"/>
      <c r="C536" s="28"/>
      <c r="D536" s="31" t="s">
        <v>1294</v>
      </c>
      <c r="E536" s="30"/>
      <c r="F536" s="24">
        <f>F645+F708</f>
        <v>310553</v>
      </c>
      <c r="G536" s="25">
        <f>G645+G708</f>
        <v>246553</v>
      </c>
      <c r="H536" s="26">
        <f t="shared" si="67"/>
        <v>64000</v>
      </c>
    </row>
    <row r="537" spans="1:8" ht="11.25">
      <c r="A537" s="27" t="s">
        <v>431</v>
      </c>
      <c r="B537" s="20"/>
      <c r="C537" s="28"/>
      <c r="D537" s="31" t="s">
        <v>1295</v>
      </c>
      <c r="E537" s="30"/>
      <c r="F537" s="24">
        <f>F538+F539</f>
        <v>20845089.5</v>
      </c>
      <c r="G537" s="25">
        <f>G538+G539</f>
        <v>12426857.6</v>
      </c>
      <c r="H537" s="26">
        <f t="shared" si="67"/>
        <v>8418231.9</v>
      </c>
    </row>
    <row r="538" spans="1:8" ht="20.25">
      <c r="A538" s="27" t="s">
        <v>156</v>
      </c>
      <c r="B538" s="20"/>
      <c r="C538" s="28"/>
      <c r="D538" s="31" t="s">
        <v>1296</v>
      </c>
      <c r="E538" s="30"/>
      <c r="F538" s="24">
        <f>F599+F647+F710</f>
        <v>1834692.01</v>
      </c>
      <c r="G538" s="25">
        <f>G599+G647+G710</f>
        <v>1517135.94</v>
      </c>
      <c r="H538" s="26">
        <f t="shared" si="67"/>
        <v>317556.07000000007</v>
      </c>
    </row>
    <row r="539" spans="1:8" ht="20.25">
      <c r="A539" s="27" t="s">
        <v>157</v>
      </c>
      <c r="B539" s="20"/>
      <c r="C539" s="28"/>
      <c r="D539" s="31" t="s">
        <v>1297</v>
      </c>
      <c r="E539" s="30"/>
      <c r="F539" s="24">
        <f>F600+F648+F711</f>
        <v>19010397.49</v>
      </c>
      <c r="G539" s="25">
        <f>G600+G648+G711</f>
        <v>10909721.66</v>
      </c>
      <c r="H539" s="26">
        <f t="shared" si="67"/>
        <v>8100675.829999998</v>
      </c>
    </row>
    <row r="540" spans="1:8" ht="20.25">
      <c r="A540" s="27" t="s">
        <v>573</v>
      </c>
      <c r="B540" s="20"/>
      <c r="C540" s="28"/>
      <c r="D540" s="31" t="s">
        <v>1298</v>
      </c>
      <c r="E540" s="30"/>
      <c r="F540" s="24">
        <f aca="true" t="shared" si="71" ref="F540:G542">F541</f>
        <v>30000</v>
      </c>
      <c r="G540" s="25">
        <f t="shared" si="71"/>
        <v>30000</v>
      </c>
      <c r="H540" s="26">
        <f t="shared" si="67"/>
        <v>0</v>
      </c>
    </row>
    <row r="541" spans="1:8" ht="11.25">
      <c r="A541" s="27" t="s">
        <v>597</v>
      </c>
      <c r="B541" s="20"/>
      <c r="C541" s="28"/>
      <c r="D541" s="31" t="s">
        <v>1299</v>
      </c>
      <c r="E541" s="30"/>
      <c r="F541" s="24">
        <f t="shared" si="71"/>
        <v>30000</v>
      </c>
      <c r="G541" s="25">
        <f t="shared" si="71"/>
        <v>30000</v>
      </c>
      <c r="H541" s="26">
        <f t="shared" si="67"/>
        <v>0</v>
      </c>
    </row>
    <row r="542" spans="1:8" ht="11.25">
      <c r="A542" s="27" t="s">
        <v>428</v>
      </c>
      <c r="B542" s="20"/>
      <c r="C542" s="28"/>
      <c r="D542" s="31" t="s">
        <v>1300</v>
      </c>
      <c r="E542" s="30"/>
      <c r="F542" s="24">
        <f t="shared" si="71"/>
        <v>30000</v>
      </c>
      <c r="G542" s="25">
        <f t="shared" si="71"/>
        <v>30000</v>
      </c>
      <c r="H542" s="26">
        <f t="shared" si="67"/>
        <v>0</v>
      </c>
    </row>
    <row r="543" spans="1:8" ht="11.25">
      <c r="A543" s="27" t="s">
        <v>154</v>
      </c>
      <c r="B543" s="20"/>
      <c r="C543" s="28"/>
      <c r="D543" s="31" t="s">
        <v>1301</v>
      </c>
      <c r="E543" s="30"/>
      <c r="F543" s="24">
        <f>F652</f>
        <v>30000</v>
      </c>
      <c r="G543" s="25">
        <f>G652</f>
        <v>30000</v>
      </c>
      <c r="H543" s="26">
        <f t="shared" si="67"/>
        <v>0</v>
      </c>
    </row>
    <row r="544" spans="1:8" ht="40.5">
      <c r="A544" s="27" t="s">
        <v>598</v>
      </c>
      <c r="B544" s="20"/>
      <c r="C544" s="28"/>
      <c r="D544" s="31" t="s">
        <v>1302</v>
      </c>
      <c r="E544" s="30"/>
      <c r="F544" s="24">
        <f>F545+F554</f>
        <v>154238688.42000002</v>
      </c>
      <c r="G544" s="25">
        <f>G545+G554</f>
        <v>108498214.05999999</v>
      </c>
      <c r="H544" s="26">
        <f t="shared" si="67"/>
        <v>45740474.36000003</v>
      </c>
    </row>
    <row r="545" spans="1:8" ht="11.25">
      <c r="A545" s="27" t="s">
        <v>599</v>
      </c>
      <c r="B545" s="20"/>
      <c r="C545" s="28"/>
      <c r="D545" s="31" t="s">
        <v>1303</v>
      </c>
      <c r="E545" s="30"/>
      <c r="F545" s="24">
        <f>F546+F550</f>
        <v>146317574.4</v>
      </c>
      <c r="G545" s="25">
        <f>G546+G550</f>
        <v>102147147.17999999</v>
      </c>
      <c r="H545" s="26">
        <f aca="true" t="shared" si="72" ref="H545:H567">F545-G545</f>
        <v>44170427.22000001</v>
      </c>
    </row>
    <row r="546" spans="1:8" ht="60.75">
      <c r="A546" s="27" t="s">
        <v>600</v>
      </c>
      <c r="B546" s="20"/>
      <c r="C546" s="28"/>
      <c r="D546" s="31" t="s">
        <v>1304</v>
      </c>
      <c r="E546" s="30"/>
      <c r="F546" s="24">
        <f aca="true" t="shared" si="73" ref="F546:G548">F547</f>
        <v>135262149.64000002</v>
      </c>
      <c r="G546" s="25">
        <f t="shared" si="73"/>
        <v>93380315.49</v>
      </c>
      <c r="H546" s="26">
        <f t="shared" si="72"/>
        <v>41881834.15000002</v>
      </c>
    </row>
    <row r="547" spans="1:8" ht="11.25">
      <c r="A547" s="27" t="s">
        <v>428</v>
      </c>
      <c r="B547" s="20"/>
      <c r="C547" s="28"/>
      <c r="D547" s="31" t="s">
        <v>1305</v>
      </c>
      <c r="E547" s="30"/>
      <c r="F547" s="24">
        <f t="shared" si="73"/>
        <v>135262149.64000002</v>
      </c>
      <c r="G547" s="25">
        <f t="shared" si="73"/>
        <v>93380315.49</v>
      </c>
      <c r="H547" s="26">
        <f t="shared" si="72"/>
        <v>41881834.15000002</v>
      </c>
    </row>
    <row r="548" spans="1:8" ht="20.25">
      <c r="A548" s="27" t="s">
        <v>434</v>
      </c>
      <c r="B548" s="20"/>
      <c r="C548" s="28"/>
      <c r="D548" s="31" t="s">
        <v>1306</v>
      </c>
      <c r="E548" s="30"/>
      <c r="F548" s="24">
        <f t="shared" si="73"/>
        <v>135262149.64000002</v>
      </c>
      <c r="G548" s="25">
        <f t="shared" si="73"/>
        <v>93380315.49</v>
      </c>
      <c r="H548" s="26">
        <f t="shared" si="72"/>
        <v>41881834.15000002</v>
      </c>
    </row>
    <row r="549" spans="1:8" ht="30">
      <c r="A549" s="27" t="s">
        <v>308</v>
      </c>
      <c r="B549" s="20"/>
      <c r="C549" s="28"/>
      <c r="D549" s="31" t="s">
        <v>1307</v>
      </c>
      <c r="E549" s="30"/>
      <c r="F549" s="24">
        <f>F612+F717</f>
        <v>135262149.64000002</v>
      </c>
      <c r="G549" s="25">
        <f>G612+G717</f>
        <v>93380315.49</v>
      </c>
      <c r="H549" s="26">
        <f t="shared" si="72"/>
        <v>41881834.15000002</v>
      </c>
    </row>
    <row r="550" spans="1:8" ht="20.25">
      <c r="A550" s="27" t="s">
        <v>601</v>
      </c>
      <c r="B550" s="20"/>
      <c r="C550" s="28"/>
      <c r="D550" s="31" t="s">
        <v>1308</v>
      </c>
      <c r="E550" s="30"/>
      <c r="F550" s="24">
        <f aca="true" t="shared" si="74" ref="F550:G552">F551</f>
        <v>11055424.76</v>
      </c>
      <c r="G550" s="25">
        <f t="shared" si="74"/>
        <v>8766831.69</v>
      </c>
      <c r="H550" s="26">
        <f t="shared" si="72"/>
        <v>2288593.0700000003</v>
      </c>
    </row>
    <row r="551" spans="1:8" ht="11.25">
      <c r="A551" s="27" t="s">
        <v>428</v>
      </c>
      <c r="B551" s="20"/>
      <c r="C551" s="28"/>
      <c r="D551" s="31" t="s">
        <v>1309</v>
      </c>
      <c r="E551" s="30"/>
      <c r="F551" s="24">
        <f t="shared" si="74"/>
        <v>11055424.76</v>
      </c>
      <c r="G551" s="25">
        <f t="shared" si="74"/>
        <v>8766831.69</v>
      </c>
      <c r="H551" s="26">
        <f t="shared" si="72"/>
        <v>2288593.0700000003</v>
      </c>
    </row>
    <row r="552" spans="1:8" ht="20.25">
      <c r="A552" s="27" t="s">
        <v>434</v>
      </c>
      <c r="B552" s="20"/>
      <c r="C552" s="28"/>
      <c r="D552" s="31" t="s">
        <v>1310</v>
      </c>
      <c r="E552" s="30"/>
      <c r="F552" s="24">
        <f t="shared" si="74"/>
        <v>11055424.76</v>
      </c>
      <c r="G552" s="25">
        <f t="shared" si="74"/>
        <v>8766831.69</v>
      </c>
      <c r="H552" s="26">
        <f t="shared" si="72"/>
        <v>2288593.0700000003</v>
      </c>
    </row>
    <row r="553" spans="1:8" ht="30">
      <c r="A553" s="27" t="s">
        <v>308</v>
      </c>
      <c r="B553" s="20"/>
      <c r="C553" s="28"/>
      <c r="D553" s="31" t="s">
        <v>1311</v>
      </c>
      <c r="E553" s="30"/>
      <c r="F553" s="24">
        <f>F616+F658+F721</f>
        <v>11055424.76</v>
      </c>
      <c r="G553" s="25">
        <f>G616+G658+G721</f>
        <v>8766831.69</v>
      </c>
      <c r="H553" s="26">
        <f t="shared" si="72"/>
        <v>2288593.0700000003</v>
      </c>
    </row>
    <row r="554" spans="1:8" ht="11.25">
      <c r="A554" s="27" t="s">
        <v>602</v>
      </c>
      <c r="B554" s="20"/>
      <c r="C554" s="28"/>
      <c r="D554" s="31" t="s">
        <v>1312</v>
      </c>
      <c r="E554" s="30"/>
      <c r="F554" s="24">
        <f>F555+F559</f>
        <v>7921114.0200000005</v>
      </c>
      <c r="G554" s="25">
        <f>G555+G559</f>
        <v>6351066.88</v>
      </c>
      <c r="H554" s="26">
        <f t="shared" si="72"/>
        <v>1570047.1400000006</v>
      </c>
    </row>
    <row r="555" spans="1:8" ht="60.75">
      <c r="A555" s="27" t="s">
        <v>603</v>
      </c>
      <c r="B555" s="20"/>
      <c r="C555" s="28"/>
      <c r="D555" s="31" t="s">
        <v>1313</v>
      </c>
      <c r="E555" s="30"/>
      <c r="F555" s="24">
        <f aca="true" t="shared" si="75" ref="F555:G557">F556</f>
        <v>6785769.32</v>
      </c>
      <c r="G555" s="25">
        <f t="shared" si="75"/>
        <v>5512522.02</v>
      </c>
      <c r="H555" s="26">
        <f t="shared" si="72"/>
        <v>1273247.3000000007</v>
      </c>
    </row>
    <row r="556" spans="1:8" ht="11.25">
      <c r="A556" s="27" t="s">
        <v>428</v>
      </c>
      <c r="B556" s="20"/>
      <c r="C556" s="28"/>
      <c r="D556" s="31" t="s">
        <v>1314</v>
      </c>
      <c r="E556" s="30"/>
      <c r="F556" s="24">
        <f t="shared" si="75"/>
        <v>6785769.32</v>
      </c>
      <c r="G556" s="25">
        <f t="shared" si="75"/>
        <v>5512522.02</v>
      </c>
      <c r="H556" s="26">
        <f t="shared" si="72"/>
        <v>1273247.3000000007</v>
      </c>
    </row>
    <row r="557" spans="1:8" ht="20.25">
      <c r="A557" s="27" t="s">
        <v>434</v>
      </c>
      <c r="B557" s="20"/>
      <c r="C557" s="28"/>
      <c r="D557" s="31" t="s">
        <v>1315</v>
      </c>
      <c r="E557" s="30"/>
      <c r="F557" s="24">
        <f t="shared" si="75"/>
        <v>6785769.32</v>
      </c>
      <c r="G557" s="25">
        <f t="shared" si="75"/>
        <v>5512522.02</v>
      </c>
      <c r="H557" s="26">
        <f t="shared" si="72"/>
        <v>1273247.3000000007</v>
      </c>
    </row>
    <row r="558" spans="1:8" ht="30">
      <c r="A558" s="27" t="s">
        <v>308</v>
      </c>
      <c r="B558" s="20"/>
      <c r="C558" s="28"/>
      <c r="D558" s="31" t="s">
        <v>1316</v>
      </c>
      <c r="E558" s="30"/>
      <c r="F558" s="24">
        <f>F663</f>
        <v>6785769.32</v>
      </c>
      <c r="G558" s="25">
        <f>G663</f>
        <v>5512522.02</v>
      </c>
      <c r="H558" s="26">
        <f t="shared" si="72"/>
        <v>1273247.3000000007</v>
      </c>
    </row>
    <row r="559" spans="1:8" ht="20.25">
      <c r="A559" s="27" t="s">
        <v>604</v>
      </c>
      <c r="B559" s="20"/>
      <c r="C559" s="28"/>
      <c r="D559" s="31" t="s">
        <v>1317</v>
      </c>
      <c r="E559" s="30"/>
      <c r="F559" s="24">
        <f aca="true" t="shared" si="76" ref="F559:G561">F560</f>
        <v>1135344.7</v>
      </c>
      <c r="G559" s="25">
        <f t="shared" si="76"/>
        <v>838544.86</v>
      </c>
      <c r="H559" s="26">
        <f t="shared" si="72"/>
        <v>296799.83999999997</v>
      </c>
    </row>
    <row r="560" spans="1:8" ht="11.25">
      <c r="A560" s="27" t="s">
        <v>428</v>
      </c>
      <c r="B560" s="20"/>
      <c r="C560" s="28"/>
      <c r="D560" s="31" t="s">
        <v>1318</v>
      </c>
      <c r="E560" s="30"/>
      <c r="F560" s="24">
        <f t="shared" si="76"/>
        <v>1135344.7</v>
      </c>
      <c r="G560" s="25">
        <f t="shared" si="76"/>
        <v>838544.86</v>
      </c>
      <c r="H560" s="26">
        <f t="shared" si="72"/>
        <v>296799.83999999997</v>
      </c>
    </row>
    <row r="561" spans="1:8" ht="20.25">
      <c r="A561" s="27" t="s">
        <v>434</v>
      </c>
      <c r="B561" s="20"/>
      <c r="C561" s="28"/>
      <c r="D561" s="31" t="s">
        <v>1319</v>
      </c>
      <c r="E561" s="30"/>
      <c r="F561" s="24">
        <f t="shared" si="76"/>
        <v>1135344.7</v>
      </c>
      <c r="G561" s="25">
        <f t="shared" si="76"/>
        <v>838544.86</v>
      </c>
      <c r="H561" s="26">
        <f t="shared" si="72"/>
        <v>296799.83999999997</v>
      </c>
    </row>
    <row r="562" spans="1:8" ht="30">
      <c r="A562" s="27" t="s">
        <v>308</v>
      </c>
      <c r="B562" s="20"/>
      <c r="C562" s="28"/>
      <c r="D562" s="31" t="s">
        <v>1320</v>
      </c>
      <c r="E562" s="30"/>
      <c r="F562" s="24">
        <f>F667</f>
        <v>1135344.7</v>
      </c>
      <c r="G562" s="25">
        <f>G667</f>
        <v>838544.86</v>
      </c>
      <c r="H562" s="26">
        <f t="shared" si="72"/>
        <v>296799.83999999997</v>
      </c>
    </row>
    <row r="563" spans="1:8" ht="11.25">
      <c r="A563" s="27" t="s">
        <v>576</v>
      </c>
      <c r="B563" s="20"/>
      <c r="C563" s="28"/>
      <c r="D563" s="31" t="s">
        <v>1321</v>
      </c>
      <c r="E563" s="30"/>
      <c r="F563" s="24">
        <f aca="true" t="shared" si="77" ref="F563:G566">F564</f>
        <v>38310.3</v>
      </c>
      <c r="G563" s="25">
        <f t="shared" si="77"/>
        <v>36310.3</v>
      </c>
      <c r="H563" s="26">
        <f t="shared" si="72"/>
        <v>2000</v>
      </c>
    </row>
    <row r="564" spans="1:8" ht="20.25">
      <c r="A564" s="27" t="s">
        <v>579</v>
      </c>
      <c r="B564" s="20"/>
      <c r="C564" s="28"/>
      <c r="D564" s="31" t="s">
        <v>1322</v>
      </c>
      <c r="E564" s="30"/>
      <c r="F564" s="24">
        <f t="shared" si="77"/>
        <v>38310.3</v>
      </c>
      <c r="G564" s="25">
        <f t="shared" si="77"/>
        <v>36310.3</v>
      </c>
      <c r="H564" s="26">
        <f t="shared" si="72"/>
        <v>2000</v>
      </c>
    </row>
    <row r="565" spans="1:8" ht="20.25">
      <c r="A565" s="27" t="s">
        <v>580</v>
      </c>
      <c r="B565" s="20"/>
      <c r="C565" s="28"/>
      <c r="D565" s="31" t="s">
        <v>1323</v>
      </c>
      <c r="E565" s="30"/>
      <c r="F565" s="24">
        <f t="shared" si="77"/>
        <v>38310.3</v>
      </c>
      <c r="G565" s="25">
        <f t="shared" si="77"/>
        <v>36310.3</v>
      </c>
      <c r="H565" s="26">
        <f t="shared" si="72"/>
        <v>2000</v>
      </c>
    </row>
    <row r="566" spans="1:8" ht="11.25">
      <c r="A566" s="27" t="s">
        <v>428</v>
      </c>
      <c r="B566" s="20"/>
      <c r="C566" s="28"/>
      <c r="D566" s="31" t="s">
        <v>1324</v>
      </c>
      <c r="E566" s="30"/>
      <c r="F566" s="24">
        <f t="shared" si="77"/>
        <v>38310.3</v>
      </c>
      <c r="G566" s="25">
        <f t="shared" si="77"/>
        <v>36310.3</v>
      </c>
      <c r="H566" s="26">
        <f t="shared" si="72"/>
        <v>2000</v>
      </c>
    </row>
    <row r="567" spans="1:8" ht="11.25">
      <c r="A567" s="27" t="s">
        <v>154</v>
      </c>
      <c r="B567" s="20"/>
      <c r="C567" s="28"/>
      <c r="D567" s="31" t="s">
        <v>1325</v>
      </c>
      <c r="E567" s="30"/>
      <c r="F567" s="24">
        <f>F605</f>
        <v>38310.3</v>
      </c>
      <c r="G567" s="25">
        <f>G605</f>
        <v>36310.3</v>
      </c>
      <c r="H567" s="26">
        <f t="shared" si="72"/>
        <v>2000</v>
      </c>
    </row>
    <row r="568" spans="1:8" ht="11.25">
      <c r="A568" s="47" t="s">
        <v>345</v>
      </c>
      <c r="B568" s="20"/>
      <c r="C568" s="28"/>
      <c r="D568" s="48" t="s">
        <v>1326</v>
      </c>
      <c r="E568" s="30"/>
      <c r="F568" s="49">
        <f>F569+F585+F601</f>
        <v>123350274.83</v>
      </c>
      <c r="G568" s="50">
        <f>G569+G585+G601</f>
        <v>77818684.82</v>
      </c>
      <c r="H568" s="51">
        <f aca="true" t="shared" si="78" ref="H568:H585">IF(ISNUMBER(F568),F568,0)-IF(ISNUMBER(G568),G568,0)</f>
        <v>45531590.010000005</v>
      </c>
    </row>
    <row r="569" spans="1:8" ht="71.25">
      <c r="A569" s="27" t="s">
        <v>562</v>
      </c>
      <c r="B569" s="20"/>
      <c r="C569" s="28"/>
      <c r="D569" s="31" t="s">
        <v>1327</v>
      </c>
      <c r="E569" s="30"/>
      <c r="F569" s="54">
        <f>F570</f>
        <v>82999142.61</v>
      </c>
      <c r="G569" s="55">
        <f>G570</f>
        <v>57558688.239999995</v>
      </c>
      <c r="H569" s="56">
        <f t="shared" si="78"/>
        <v>25440454.370000005</v>
      </c>
    </row>
    <row r="570" spans="1:8" ht="24" customHeight="1">
      <c r="A570" s="27" t="s">
        <v>563</v>
      </c>
      <c r="B570" s="20"/>
      <c r="C570" s="28"/>
      <c r="D570" s="31" t="s">
        <v>1328</v>
      </c>
      <c r="E570" s="30"/>
      <c r="F570" s="54">
        <f>F571+F576</f>
        <v>82999142.61</v>
      </c>
      <c r="G570" s="55">
        <f>G571+G576</f>
        <v>57558688.239999995</v>
      </c>
      <c r="H570" s="56">
        <f t="shared" si="78"/>
        <v>25440454.370000005</v>
      </c>
    </row>
    <row r="571" spans="1:8" ht="40.5">
      <c r="A571" s="27" t="s">
        <v>564</v>
      </c>
      <c r="B571" s="20">
        <v>2</v>
      </c>
      <c r="C571" s="28"/>
      <c r="D571" s="31" t="s">
        <v>1329</v>
      </c>
      <c r="E571" s="30" t="s">
        <v>214</v>
      </c>
      <c r="F571" s="24">
        <f>F572</f>
        <v>82901147.51</v>
      </c>
      <c r="G571" s="25">
        <f>G572</f>
        <v>57501801.33</v>
      </c>
      <c r="H571" s="26">
        <f t="shared" si="78"/>
        <v>25399346.180000007</v>
      </c>
    </row>
    <row r="572" spans="1:8" ht="11.25">
      <c r="A572" s="27" t="s">
        <v>428</v>
      </c>
      <c r="B572" s="20">
        <v>2</v>
      </c>
      <c r="C572" s="28"/>
      <c r="D572" s="31" t="s">
        <v>1330</v>
      </c>
      <c r="E572" s="30" t="s">
        <v>215</v>
      </c>
      <c r="F572" s="24">
        <f>F573</f>
        <v>82901147.51</v>
      </c>
      <c r="G572" s="25">
        <f>G573</f>
        <v>57501801.33</v>
      </c>
      <c r="H572" s="26">
        <f t="shared" si="78"/>
        <v>25399346.180000007</v>
      </c>
    </row>
    <row r="573" spans="1:8" ht="20.25">
      <c r="A573" s="27" t="s">
        <v>429</v>
      </c>
      <c r="B573" s="20">
        <v>2</v>
      </c>
      <c r="C573" s="28"/>
      <c r="D573" s="31" t="s">
        <v>1331</v>
      </c>
      <c r="E573" s="30" t="s">
        <v>216</v>
      </c>
      <c r="F573" s="24">
        <f>F574+F575</f>
        <v>82901147.51</v>
      </c>
      <c r="G573" s="25">
        <f>G574+G575</f>
        <v>57501801.33</v>
      </c>
      <c r="H573" s="26">
        <f t="shared" si="78"/>
        <v>25399346.180000007</v>
      </c>
    </row>
    <row r="574" spans="1:8" ht="11.25">
      <c r="A574" s="27" t="s">
        <v>145</v>
      </c>
      <c r="B574" s="20"/>
      <c r="C574" s="28"/>
      <c r="D574" s="31" t="s">
        <v>1332</v>
      </c>
      <c r="E574" s="30"/>
      <c r="F574" s="24">
        <v>63712643.17</v>
      </c>
      <c r="G574" s="25">
        <v>44465628.42</v>
      </c>
      <c r="H574" s="26">
        <f t="shared" si="78"/>
        <v>19247014.75</v>
      </c>
    </row>
    <row r="575" spans="1:8" ht="20.25">
      <c r="A575" s="27" t="s">
        <v>565</v>
      </c>
      <c r="B575" s="20">
        <v>2</v>
      </c>
      <c r="C575" s="28"/>
      <c r="D575" s="31" t="s">
        <v>1333</v>
      </c>
      <c r="E575" s="30" t="s">
        <v>217</v>
      </c>
      <c r="F575" s="24">
        <v>19188504.34</v>
      </c>
      <c r="G575" s="25">
        <v>13036172.91</v>
      </c>
      <c r="H575" s="26">
        <f t="shared" si="78"/>
        <v>6152331.43</v>
      </c>
    </row>
    <row r="576" spans="1:8" ht="30">
      <c r="A576" s="27" t="s">
        <v>590</v>
      </c>
      <c r="B576" s="20"/>
      <c r="C576" s="28"/>
      <c r="D576" s="31" t="s">
        <v>1334</v>
      </c>
      <c r="E576" s="30"/>
      <c r="F576" s="24">
        <f>F577</f>
        <v>97995.1</v>
      </c>
      <c r="G576" s="25">
        <f>G577</f>
        <v>56886.91</v>
      </c>
      <c r="H576" s="26">
        <f t="shared" si="78"/>
        <v>41108.19</v>
      </c>
    </row>
    <row r="577" spans="1:8" ht="11.25">
      <c r="A577" s="27" t="s">
        <v>428</v>
      </c>
      <c r="B577" s="20">
        <v>2</v>
      </c>
      <c r="C577" s="28"/>
      <c r="D577" s="31" t="s">
        <v>1335</v>
      </c>
      <c r="E577" s="30" t="s">
        <v>218</v>
      </c>
      <c r="F577" s="24">
        <f>F578+F580+F583</f>
        <v>97995.1</v>
      </c>
      <c r="G577" s="25">
        <f>G578+G580+G583</f>
        <v>56886.91</v>
      </c>
      <c r="H577" s="26">
        <f t="shared" si="78"/>
        <v>41108.19</v>
      </c>
    </row>
    <row r="578" spans="1:8" ht="20.25">
      <c r="A578" s="27" t="s">
        <v>429</v>
      </c>
      <c r="B578" s="20">
        <v>2</v>
      </c>
      <c r="C578" s="28"/>
      <c r="D578" s="31" t="s">
        <v>1336</v>
      </c>
      <c r="E578" s="30" t="s">
        <v>219</v>
      </c>
      <c r="F578" s="24">
        <f>F579</f>
        <v>28530.98</v>
      </c>
      <c r="G578" s="25">
        <f>G579</f>
        <v>10618.79</v>
      </c>
      <c r="H578" s="26">
        <f t="shared" si="78"/>
        <v>17912.19</v>
      </c>
    </row>
    <row r="579" spans="1:8" ht="11.25">
      <c r="A579" s="27" t="s">
        <v>160</v>
      </c>
      <c r="B579" s="20">
        <v>2</v>
      </c>
      <c r="C579" s="28"/>
      <c r="D579" s="31" t="s">
        <v>1337</v>
      </c>
      <c r="E579" s="30" t="s">
        <v>220</v>
      </c>
      <c r="F579" s="24">
        <v>28530.98</v>
      </c>
      <c r="G579" s="25">
        <v>10618.79</v>
      </c>
      <c r="H579" s="26">
        <f t="shared" si="78"/>
        <v>17912.19</v>
      </c>
    </row>
    <row r="580" spans="1:8" ht="11.25">
      <c r="A580" s="27" t="s">
        <v>430</v>
      </c>
      <c r="B580" s="20"/>
      <c r="C580" s="28"/>
      <c r="D580" s="31" t="s">
        <v>1338</v>
      </c>
      <c r="E580" s="30"/>
      <c r="F580" s="24">
        <f>F581+F582</f>
        <v>23196</v>
      </c>
      <c r="G580" s="25">
        <f>G581+G582</f>
        <v>0</v>
      </c>
      <c r="H580" s="26">
        <f t="shared" si="78"/>
        <v>23196</v>
      </c>
    </row>
    <row r="581" spans="1:8" ht="11.25">
      <c r="A581" s="27" t="s">
        <v>164</v>
      </c>
      <c r="B581" s="20"/>
      <c r="C581" s="28"/>
      <c r="D581" s="31" t="s">
        <v>1339</v>
      </c>
      <c r="E581" s="30"/>
      <c r="F581" s="24">
        <v>2296</v>
      </c>
      <c r="G581" s="25">
        <v>0</v>
      </c>
      <c r="H581" s="26">
        <f t="shared" si="78"/>
        <v>2296</v>
      </c>
    </row>
    <row r="582" spans="1:8" ht="11.25">
      <c r="A582" s="27" t="s">
        <v>328</v>
      </c>
      <c r="B582" s="20">
        <v>2</v>
      </c>
      <c r="C582" s="28"/>
      <c r="D582" s="31" t="s">
        <v>1340</v>
      </c>
      <c r="E582" s="30" t="s">
        <v>221</v>
      </c>
      <c r="F582" s="24">
        <v>20900</v>
      </c>
      <c r="G582" s="25">
        <v>0</v>
      </c>
      <c r="H582" s="26">
        <f t="shared" si="78"/>
        <v>20900</v>
      </c>
    </row>
    <row r="583" spans="1:8" ht="11.25">
      <c r="A583" s="27" t="s">
        <v>437</v>
      </c>
      <c r="B583" s="20"/>
      <c r="C583" s="28"/>
      <c r="D583" s="31" t="s">
        <v>1341</v>
      </c>
      <c r="E583" s="30"/>
      <c r="F583" s="24">
        <f>F584</f>
        <v>46268.12</v>
      </c>
      <c r="G583" s="25">
        <f>G584</f>
        <v>46268.12</v>
      </c>
      <c r="H583" s="26">
        <f t="shared" si="78"/>
        <v>0</v>
      </c>
    </row>
    <row r="584" spans="1:8" ht="20.25">
      <c r="A584" s="27" t="s">
        <v>230</v>
      </c>
      <c r="B584" s="20">
        <v>2</v>
      </c>
      <c r="C584" s="28"/>
      <c r="D584" s="31" t="s">
        <v>1342</v>
      </c>
      <c r="E584" s="30" t="s">
        <v>222</v>
      </c>
      <c r="F584" s="24">
        <v>46268.12</v>
      </c>
      <c r="G584" s="25">
        <v>46268.12</v>
      </c>
      <c r="H584" s="26">
        <f t="shared" si="78"/>
        <v>0</v>
      </c>
    </row>
    <row r="585" spans="1:8" ht="20.25">
      <c r="A585" s="27" t="s">
        <v>569</v>
      </c>
      <c r="B585" s="20"/>
      <c r="C585" s="28"/>
      <c r="D585" s="31" t="s">
        <v>1343</v>
      </c>
      <c r="E585" s="30"/>
      <c r="F585" s="24">
        <f>F586</f>
        <v>40312821.92</v>
      </c>
      <c r="G585" s="25">
        <f>G586</f>
        <v>20223686.279999997</v>
      </c>
      <c r="H585" s="26">
        <f t="shared" si="78"/>
        <v>20089135.640000004</v>
      </c>
    </row>
    <row r="586" spans="1:8" ht="20.25">
      <c r="A586" s="27" t="s">
        <v>570</v>
      </c>
      <c r="B586" s="20"/>
      <c r="C586" s="28"/>
      <c r="D586" s="31" t="s">
        <v>1344</v>
      </c>
      <c r="E586" s="30"/>
      <c r="F586" s="24">
        <f>F587+F591</f>
        <v>40312821.92</v>
      </c>
      <c r="G586" s="25">
        <f>G587+G591</f>
        <v>20223686.279999997</v>
      </c>
      <c r="H586" s="26">
        <f>F586-G586</f>
        <v>20089135.640000004</v>
      </c>
    </row>
    <row r="587" spans="1:8" ht="40.5">
      <c r="A587" s="27" t="s">
        <v>571</v>
      </c>
      <c r="B587" s="20"/>
      <c r="C587" s="28"/>
      <c r="D587" s="31" t="s">
        <v>1345</v>
      </c>
      <c r="E587" s="30"/>
      <c r="F587" s="24">
        <f aca="true" t="shared" si="79" ref="F587:G589">F588</f>
        <v>6809093.37</v>
      </c>
      <c r="G587" s="25">
        <f t="shared" si="79"/>
        <v>846052.84</v>
      </c>
      <c r="H587" s="26">
        <f>F587-G587</f>
        <v>5963040.53</v>
      </c>
    </row>
    <row r="588" spans="1:8" ht="11.25">
      <c r="A588" s="27" t="s">
        <v>428</v>
      </c>
      <c r="B588" s="20"/>
      <c r="C588" s="28"/>
      <c r="D588" s="31" t="s">
        <v>1346</v>
      </c>
      <c r="E588" s="30"/>
      <c r="F588" s="24">
        <f t="shared" si="79"/>
        <v>6809093.37</v>
      </c>
      <c r="G588" s="25">
        <f t="shared" si="79"/>
        <v>846052.84</v>
      </c>
      <c r="H588" s="26">
        <f>F588-G589</f>
        <v>5963040.53</v>
      </c>
    </row>
    <row r="589" spans="1:8" ht="11.25">
      <c r="A589" s="27" t="s">
        <v>430</v>
      </c>
      <c r="B589" s="20"/>
      <c r="C589" s="28"/>
      <c r="D589" s="31" t="s">
        <v>1347</v>
      </c>
      <c r="E589" s="30"/>
      <c r="F589" s="24">
        <f t="shared" si="79"/>
        <v>6809093.37</v>
      </c>
      <c r="G589" s="25">
        <f t="shared" si="79"/>
        <v>846052.84</v>
      </c>
      <c r="H589" s="26">
        <f>F589-G589</f>
        <v>5963040.53</v>
      </c>
    </row>
    <row r="590" spans="1:8" ht="20.25">
      <c r="A590" s="27" t="s">
        <v>463</v>
      </c>
      <c r="B590" s="20"/>
      <c r="C590" s="28"/>
      <c r="D590" s="31" t="s">
        <v>1348</v>
      </c>
      <c r="E590" s="30"/>
      <c r="F590" s="24">
        <v>6809093.37</v>
      </c>
      <c r="G590" s="25">
        <v>846052.84</v>
      </c>
      <c r="H590" s="26">
        <f>F590-G590</f>
        <v>5963040.53</v>
      </c>
    </row>
    <row r="591" spans="1:8" ht="40.5">
      <c r="A591" s="27" t="s">
        <v>572</v>
      </c>
      <c r="B591" s="20"/>
      <c r="C591" s="28"/>
      <c r="D591" s="31" t="s">
        <v>1349</v>
      </c>
      <c r="E591" s="30"/>
      <c r="F591" s="24">
        <f>F592+F598</f>
        <v>33503728.55</v>
      </c>
      <c r="G591" s="25">
        <f>G592+G598</f>
        <v>19377633.439999998</v>
      </c>
      <c r="H591" s="26">
        <f>F591-G591</f>
        <v>14126095.110000003</v>
      </c>
    </row>
    <row r="592" spans="1:8" ht="11.25">
      <c r="A592" s="27" t="s">
        <v>428</v>
      </c>
      <c r="B592" s="20"/>
      <c r="C592" s="28"/>
      <c r="D592" s="31" t="s">
        <v>1350</v>
      </c>
      <c r="E592" s="30"/>
      <c r="F592" s="24">
        <f>F593</f>
        <v>14144651.14</v>
      </c>
      <c r="G592" s="25">
        <f>G593</f>
        <v>8016983.17</v>
      </c>
      <c r="H592" s="26">
        <f aca="true" t="shared" si="80" ref="H592:H605">F592-G592</f>
        <v>6127667.970000001</v>
      </c>
    </row>
    <row r="593" spans="1:8" ht="11.25">
      <c r="A593" s="27" t="s">
        <v>430</v>
      </c>
      <c r="B593" s="20"/>
      <c r="C593" s="28"/>
      <c r="D593" s="31" t="s">
        <v>1351</v>
      </c>
      <c r="E593" s="30"/>
      <c r="F593" s="24">
        <f>F594+F595+F596+F597</f>
        <v>14144651.14</v>
      </c>
      <c r="G593" s="25">
        <f>G594+G595+G596+G597</f>
        <v>8016983.17</v>
      </c>
      <c r="H593" s="26">
        <f t="shared" si="80"/>
        <v>6127667.970000001</v>
      </c>
    </row>
    <row r="594" spans="1:8" ht="11.25">
      <c r="A594" s="27" t="s">
        <v>150</v>
      </c>
      <c r="B594" s="20"/>
      <c r="C594" s="28"/>
      <c r="D594" s="31" t="s">
        <v>1352</v>
      </c>
      <c r="E594" s="30"/>
      <c r="F594" s="24">
        <v>169776</v>
      </c>
      <c r="G594" s="25">
        <v>116656</v>
      </c>
      <c r="H594" s="26">
        <f t="shared" si="80"/>
        <v>53120</v>
      </c>
    </row>
    <row r="595" spans="1:8" ht="11.25">
      <c r="A595" s="27" t="s">
        <v>166</v>
      </c>
      <c r="B595" s="20"/>
      <c r="C595" s="28"/>
      <c r="D595" s="31" t="s">
        <v>1353</v>
      </c>
      <c r="E595" s="30"/>
      <c r="F595" s="24">
        <v>9447993.02</v>
      </c>
      <c r="G595" s="25">
        <v>4999687.74</v>
      </c>
      <c r="H595" s="26">
        <f t="shared" si="80"/>
        <v>4448305.279999999</v>
      </c>
    </row>
    <row r="596" spans="1:8" ht="20.25">
      <c r="A596" s="27" t="s">
        <v>463</v>
      </c>
      <c r="B596" s="20"/>
      <c r="C596" s="28"/>
      <c r="D596" s="31" t="s">
        <v>1354</v>
      </c>
      <c r="E596" s="30"/>
      <c r="F596" s="24">
        <v>2432496.57</v>
      </c>
      <c r="G596" s="25">
        <v>1768746.95</v>
      </c>
      <c r="H596" s="26">
        <f t="shared" si="80"/>
        <v>663749.6199999999</v>
      </c>
    </row>
    <row r="597" spans="1:8" ht="11.25">
      <c r="A597" s="27" t="s">
        <v>328</v>
      </c>
      <c r="B597" s="20"/>
      <c r="C597" s="28"/>
      <c r="D597" s="31" t="s">
        <v>1355</v>
      </c>
      <c r="E597" s="30"/>
      <c r="F597" s="24">
        <v>2094385.55</v>
      </c>
      <c r="G597" s="25">
        <v>1131892.48</v>
      </c>
      <c r="H597" s="26">
        <f t="shared" si="80"/>
        <v>962493.0700000001</v>
      </c>
    </row>
    <row r="598" spans="1:8" ht="11.25">
      <c r="A598" s="27" t="s">
        <v>431</v>
      </c>
      <c r="B598" s="20"/>
      <c r="C598" s="28"/>
      <c r="D598" s="31" t="s">
        <v>1356</v>
      </c>
      <c r="E598" s="30"/>
      <c r="F598" s="24">
        <f>F599+F600</f>
        <v>19359077.41</v>
      </c>
      <c r="G598" s="25">
        <f>G599+G600</f>
        <v>11360650.27</v>
      </c>
      <c r="H598" s="26">
        <f t="shared" si="80"/>
        <v>7998427.140000001</v>
      </c>
    </row>
    <row r="599" spans="1:8" ht="20.25">
      <c r="A599" s="27" t="s">
        <v>156</v>
      </c>
      <c r="B599" s="20"/>
      <c r="C599" s="28"/>
      <c r="D599" s="31" t="s">
        <v>1357</v>
      </c>
      <c r="E599" s="30"/>
      <c r="F599" s="24">
        <v>1561960.44</v>
      </c>
      <c r="G599" s="25">
        <v>1305620.94</v>
      </c>
      <c r="H599" s="26">
        <f t="shared" si="80"/>
        <v>256339.5</v>
      </c>
    </row>
    <row r="600" spans="1:8" ht="20.25">
      <c r="A600" s="27" t="s">
        <v>157</v>
      </c>
      <c r="B600" s="20"/>
      <c r="C600" s="28"/>
      <c r="D600" s="31" t="s">
        <v>1358</v>
      </c>
      <c r="E600" s="30"/>
      <c r="F600" s="24">
        <v>17797116.97</v>
      </c>
      <c r="G600" s="25">
        <v>10055029.33</v>
      </c>
      <c r="H600" s="26">
        <f t="shared" si="80"/>
        <v>7742087.639999999</v>
      </c>
    </row>
    <row r="601" spans="1:8" ht="11.25">
      <c r="A601" s="27" t="s">
        <v>576</v>
      </c>
      <c r="B601" s="20"/>
      <c r="C601" s="28"/>
      <c r="D601" s="31" t="s">
        <v>1359</v>
      </c>
      <c r="E601" s="30"/>
      <c r="F601" s="24">
        <f aca="true" t="shared" si="81" ref="F601:G604">F602</f>
        <v>38310.3</v>
      </c>
      <c r="G601" s="25">
        <f t="shared" si="81"/>
        <v>36310.3</v>
      </c>
      <c r="H601" s="26">
        <f t="shared" si="80"/>
        <v>2000</v>
      </c>
    </row>
    <row r="602" spans="1:8" ht="20.25">
      <c r="A602" s="27" t="s">
        <v>579</v>
      </c>
      <c r="B602" s="20"/>
      <c r="C602" s="28"/>
      <c r="D602" s="31" t="s">
        <v>1360</v>
      </c>
      <c r="E602" s="30"/>
      <c r="F602" s="24">
        <f t="shared" si="81"/>
        <v>38310.3</v>
      </c>
      <c r="G602" s="25">
        <f t="shared" si="81"/>
        <v>36310.3</v>
      </c>
      <c r="H602" s="26">
        <f t="shared" si="80"/>
        <v>2000</v>
      </c>
    </row>
    <row r="603" spans="1:8" ht="20.25">
      <c r="A603" s="27" t="s">
        <v>580</v>
      </c>
      <c r="B603" s="20"/>
      <c r="C603" s="28"/>
      <c r="D603" s="31" t="s">
        <v>1361</v>
      </c>
      <c r="E603" s="30"/>
      <c r="F603" s="24">
        <f t="shared" si="81"/>
        <v>38310.3</v>
      </c>
      <c r="G603" s="25">
        <f t="shared" si="81"/>
        <v>36310.3</v>
      </c>
      <c r="H603" s="26">
        <f t="shared" si="80"/>
        <v>2000</v>
      </c>
    </row>
    <row r="604" spans="1:8" ht="11.25">
      <c r="A604" s="27" t="s">
        <v>428</v>
      </c>
      <c r="B604" s="20"/>
      <c r="C604" s="28"/>
      <c r="D604" s="31" t="s">
        <v>1362</v>
      </c>
      <c r="E604" s="30"/>
      <c r="F604" s="24">
        <f t="shared" si="81"/>
        <v>38310.3</v>
      </c>
      <c r="G604" s="25">
        <f t="shared" si="81"/>
        <v>36310.3</v>
      </c>
      <c r="H604" s="26">
        <f t="shared" si="80"/>
        <v>2000</v>
      </c>
    </row>
    <row r="605" spans="1:8" ht="11.25">
      <c r="A605" s="27" t="s">
        <v>154</v>
      </c>
      <c r="B605" s="20"/>
      <c r="C605" s="28"/>
      <c r="D605" s="31" t="s">
        <v>1363</v>
      </c>
      <c r="E605" s="30"/>
      <c r="F605" s="24">
        <v>38310.3</v>
      </c>
      <c r="G605" s="25">
        <v>36310.3</v>
      </c>
      <c r="H605" s="26">
        <f t="shared" si="80"/>
        <v>2000</v>
      </c>
    </row>
    <row r="606" spans="1:8" ht="25.5" customHeight="1">
      <c r="A606" s="47" t="s">
        <v>346</v>
      </c>
      <c r="B606" s="20"/>
      <c r="C606" s="28"/>
      <c r="D606" s="48" t="s">
        <v>1364</v>
      </c>
      <c r="E606" s="30"/>
      <c r="F606" s="49">
        <f>F607</f>
        <v>140450486.32</v>
      </c>
      <c r="G606" s="50">
        <f>G607</f>
        <v>97515987.46</v>
      </c>
      <c r="H606" s="51">
        <f>IF(ISNUMBER(F606),F606,0)-IF(ISNUMBER(G606),G606,0)</f>
        <v>42934498.86</v>
      </c>
    </row>
    <row r="607" spans="1:8" ht="48" customHeight="1">
      <c r="A607" s="27" t="s">
        <v>598</v>
      </c>
      <c r="B607" s="20"/>
      <c r="C607" s="28"/>
      <c r="D607" s="31" t="s">
        <v>1365</v>
      </c>
      <c r="E607" s="30"/>
      <c r="F607" s="24">
        <f>F608</f>
        <v>140450486.32</v>
      </c>
      <c r="G607" s="25">
        <f>G608</f>
        <v>97515987.46</v>
      </c>
      <c r="H607" s="56">
        <f>F607-G607</f>
        <v>42934498.86</v>
      </c>
    </row>
    <row r="608" spans="1:8" ht="21" customHeight="1">
      <c r="A608" s="27" t="s">
        <v>599</v>
      </c>
      <c r="B608" s="20"/>
      <c r="C608" s="28"/>
      <c r="D608" s="31" t="s">
        <v>1366</v>
      </c>
      <c r="E608" s="30"/>
      <c r="F608" s="54">
        <f>F609+F613</f>
        <v>140450486.32</v>
      </c>
      <c r="G608" s="55">
        <f>G609+G613</f>
        <v>97515987.46</v>
      </c>
      <c r="H608" s="56">
        <f>F608-G608</f>
        <v>42934498.86</v>
      </c>
    </row>
    <row r="609" spans="1:8" ht="60.75">
      <c r="A609" s="27" t="s">
        <v>600</v>
      </c>
      <c r="B609" s="20">
        <v>2</v>
      </c>
      <c r="C609" s="28"/>
      <c r="D609" s="31" t="s">
        <v>1367</v>
      </c>
      <c r="E609" s="30" t="s">
        <v>223</v>
      </c>
      <c r="F609" s="24">
        <f aca="true" t="shared" si="82" ref="F609:G611">F610</f>
        <v>131275796.28</v>
      </c>
      <c r="G609" s="25">
        <f t="shared" si="82"/>
        <v>90629890.49</v>
      </c>
      <c r="H609" s="26">
        <f>IF(ISNUMBER(F609),F609,0)-IF(ISNUMBER(G609),G609,0)</f>
        <v>40645905.79000001</v>
      </c>
    </row>
    <row r="610" spans="1:8" ht="11.25">
      <c r="A610" s="27" t="s">
        <v>428</v>
      </c>
      <c r="B610" s="20"/>
      <c r="C610" s="28"/>
      <c r="D610" s="31" t="s">
        <v>1368</v>
      </c>
      <c r="E610" s="30"/>
      <c r="F610" s="24">
        <f t="shared" si="82"/>
        <v>131275796.28</v>
      </c>
      <c r="G610" s="25">
        <f t="shared" si="82"/>
        <v>90629890.49</v>
      </c>
      <c r="H610" s="26">
        <f aca="true" t="shared" si="83" ref="H610:H616">F610-G610</f>
        <v>40645905.79000001</v>
      </c>
    </row>
    <row r="611" spans="1:8" ht="20.25">
      <c r="A611" s="27" t="s">
        <v>434</v>
      </c>
      <c r="B611" s="20"/>
      <c r="C611" s="28"/>
      <c r="D611" s="31" t="s">
        <v>1369</v>
      </c>
      <c r="E611" s="30"/>
      <c r="F611" s="24">
        <f t="shared" si="82"/>
        <v>131275796.28</v>
      </c>
      <c r="G611" s="25">
        <f t="shared" si="82"/>
        <v>90629890.49</v>
      </c>
      <c r="H611" s="26">
        <f t="shared" si="83"/>
        <v>40645905.79000001</v>
      </c>
    </row>
    <row r="612" spans="1:8" ht="30">
      <c r="A612" s="27" t="s">
        <v>308</v>
      </c>
      <c r="B612" s="20"/>
      <c r="C612" s="28"/>
      <c r="D612" s="31" t="s">
        <v>1370</v>
      </c>
      <c r="E612" s="30"/>
      <c r="F612" s="24">
        <v>131275796.28</v>
      </c>
      <c r="G612" s="25">
        <v>90629890.49</v>
      </c>
      <c r="H612" s="26">
        <f t="shared" si="83"/>
        <v>40645905.79000001</v>
      </c>
    </row>
    <row r="613" spans="1:8" ht="20.25">
      <c r="A613" s="27" t="s">
        <v>601</v>
      </c>
      <c r="B613" s="20"/>
      <c r="C613" s="28"/>
      <c r="D613" s="31" t="s">
        <v>1371</v>
      </c>
      <c r="E613" s="30"/>
      <c r="F613" s="24">
        <f aca="true" t="shared" si="84" ref="F613:G615">F614</f>
        <v>9174690.04</v>
      </c>
      <c r="G613" s="25">
        <f t="shared" si="84"/>
        <v>6886096.97</v>
      </c>
      <c r="H613" s="26">
        <f t="shared" si="83"/>
        <v>2288593.0699999994</v>
      </c>
    </row>
    <row r="614" spans="1:8" ht="11.25">
      <c r="A614" s="27" t="s">
        <v>428</v>
      </c>
      <c r="B614" s="20"/>
      <c r="C614" s="28"/>
      <c r="D614" s="31" t="s">
        <v>1372</v>
      </c>
      <c r="E614" s="30"/>
      <c r="F614" s="24">
        <f t="shared" si="84"/>
        <v>9174690.04</v>
      </c>
      <c r="G614" s="25">
        <f t="shared" si="84"/>
        <v>6886096.97</v>
      </c>
      <c r="H614" s="26">
        <f t="shared" si="83"/>
        <v>2288593.0699999994</v>
      </c>
    </row>
    <row r="615" spans="1:8" ht="20.25">
      <c r="A615" s="27" t="s">
        <v>434</v>
      </c>
      <c r="B615" s="20"/>
      <c r="C615" s="28"/>
      <c r="D615" s="31" t="s">
        <v>1373</v>
      </c>
      <c r="E615" s="30"/>
      <c r="F615" s="24">
        <f t="shared" si="84"/>
        <v>9174690.04</v>
      </c>
      <c r="G615" s="25">
        <f t="shared" si="84"/>
        <v>6886096.97</v>
      </c>
      <c r="H615" s="26">
        <f t="shared" si="83"/>
        <v>2288593.0699999994</v>
      </c>
    </row>
    <row r="616" spans="1:8" ht="30">
      <c r="A616" s="27" t="s">
        <v>308</v>
      </c>
      <c r="B616" s="20"/>
      <c r="C616" s="28"/>
      <c r="D616" s="31" t="s">
        <v>1374</v>
      </c>
      <c r="E616" s="30"/>
      <c r="F616" s="24">
        <v>9174690.04</v>
      </c>
      <c r="G616" s="25">
        <v>6886096.97</v>
      </c>
      <c r="H616" s="26">
        <f t="shared" si="83"/>
        <v>2288593.0699999994</v>
      </c>
    </row>
    <row r="617" spans="1:8" ht="24.75" customHeight="1">
      <c r="A617" s="47" t="s">
        <v>347</v>
      </c>
      <c r="B617" s="20"/>
      <c r="C617" s="28"/>
      <c r="D617" s="48" t="s">
        <v>1375</v>
      </c>
      <c r="E617" s="30"/>
      <c r="F617" s="49">
        <f>F618+F635+F649+F653</f>
        <v>17211284.94</v>
      </c>
      <c r="G617" s="50">
        <f>G618+G635+G649+G653</f>
        <v>14142552.2</v>
      </c>
      <c r="H617" s="51">
        <f>IF(ISNUMBER(F617),F617,0)-IF(ISNUMBER(G617),G617,0)</f>
        <v>3068732.740000002</v>
      </c>
    </row>
    <row r="618" spans="1:8" ht="72" customHeight="1">
      <c r="A618" s="27" t="s">
        <v>585</v>
      </c>
      <c r="B618" s="20"/>
      <c r="C618" s="28"/>
      <c r="D618" s="31" t="s">
        <v>1376</v>
      </c>
      <c r="E618" s="30"/>
      <c r="F618" s="54">
        <f>F619+F629</f>
        <v>5426233.04</v>
      </c>
      <c r="G618" s="55">
        <f>G619+G629</f>
        <v>4410264.33</v>
      </c>
      <c r="H618" s="56">
        <f>F618-G618</f>
        <v>1015968.71</v>
      </c>
    </row>
    <row r="619" spans="1:8" ht="24.75" customHeight="1">
      <c r="A619" s="27" t="s">
        <v>563</v>
      </c>
      <c r="B619" s="20"/>
      <c r="C619" s="28"/>
      <c r="D619" s="31" t="s">
        <v>1377</v>
      </c>
      <c r="E619" s="30"/>
      <c r="F619" s="54">
        <f>F620+F625</f>
        <v>5417303.92</v>
      </c>
      <c r="G619" s="55">
        <f>G620+G625</f>
        <v>4401335.21</v>
      </c>
      <c r="H619" s="56">
        <f>F619-G619</f>
        <v>1015968.71</v>
      </c>
    </row>
    <row r="620" spans="1:8" ht="40.5">
      <c r="A620" s="27" t="s">
        <v>564</v>
      </c>
      <c r="B620" s="20">
        <v>2</v>
      </c>
      <c r="C620" s="28"/>
      <c r="D620" s="31" t="s">
        <v>1378</v>
      </c>
      <c r="E620" s="30" t="s">
        <v>224</v>
      </c>
      <c r="F620" s="24">
        <f>F621</f>
        <v>5416303.92</v>
      </c>
      <c r="G620" s="25">
        <f>G621</f>
        <v>4400815.21</v>
      </c>
      <c r="H620" s="26">
        <f>IF(ISNUMBER(F620),F620,0)-IF(ISNUMBER(G620),G620,0)</f>
        <v>1015488.71</v>
      </c>
    </row>
    <row r="621" spans="1:8" ht="11.25">
      <c r="A621" s="27" t="s">
        <v>428</v>
      </c>
      <c r="B621" s="20">
        <v>2</v>
      </c>
      <c r="C621" s="28"/>
      <c r="D621" s="31" t="s">
        <v>1379</v>
      </c>
      <c r="E621" s="30" t="s">
        <v>225</v>
      </c>
      <c r="F621" s="24">
        <f>F622</f>
        <v>5416303.92</v>
      </c>
      <c r="G621" s="25">
        <f>G622</f>
        <v>4400815.21</v>
      </c>
      <c r="H621" s="26">
        <f>IF(ISNUMBER(F621),F621,0)-IF(ISNUMBER(G621),G621,0)</f>
        <v>1015488.71</v>
      </c>
    </row>
    <row r="622" spans="1:8" ht="20.25">
      <c r="A622" s="27" t="s">
        <v>429</v>
      </c>
      <c r="B622" s="20">
        <v>2</v>
      </c>
      <c r="C622" s="28"/>
      <c r="D622" s="31" t="s">
        <v>1380</v>
      </c>
      <c r="E622" s="30" t="s">
        <v>226</v>
      </c>
      <c r="F622" s="24">
        <f>F623+F624</f>
        <v>5416303.92</v>
      </c>
      <c r="G622" s="25">
        <f>G623+G624</f>
        <v>4400815.21</v>
      </c>
      <c r="H622" s="26">
        <f>IF(ISNUMBER(F622),F622,0)-IF(ISNUMBER(G622),G622,0)</f>
        <v>1015488.71</v>
      </c>
    </row>
    <row r="623" spans="1:8" ht="11.25">
      <c r="A623" s="27" t="s">
        <v>145</v>
      </c>
      <c r="B623" s="20"/>
      <c r="C623" s="28"/>
      <c r="D623" s="31" t="s">
        <v>1381</v>
      </c>
      <c r="E623" s="30"/>
      <c r="F623" s="24">
        <v>4159984.8</v>
      </c>
      <c r="G623" s="25">
        <v>3386745.83</v>
      </c>
      <c r="H623" s="26">
        <f>F623-G623</f>
        <v>773238.9699999997</v>
      </c>
    </row>
    <row r="624" spans="1:8" ht="20.25">
      <c r="A624" s="27" t="s">
        <v>565</v>
      </c>
      <c r="B624" s="20">
        <v>2</v>
      </c>
      <c r="C624" s="28"/>
      <c r="D624" s="31" t="s">
        <v>1382</v>
      </c>
      <c r="E624" s="30" t="s">
        <v>227</v>
      </c>
      <c r="F624" s="24">
        <v>1256319.12</v>
      </c>
      <c r="G624" s="25">
        <v>1014069.38</v>
      </c>
      <c r="H624" s="26">
        <f aca="true" t="shared" si="85" ref="H624:H634">IF(ISNUMBER(F624),F624,0)-IF(ISNUMBER(G624),G624,0)</f>
        <v>242249.7400000001</v>
      </c>
    </row>
    <row r="625" spans="1:8" ht="30">
      <c r="A625" s="27" t="s">
        <v>590</v>
      </c>
      <c r="B625" s="20">
        <v>2</v>
      </c>
      <c r="C625" s="28"/>
      <c r="D625" s="31" t="s">
        <v>1383</v>
      </c>
      <c r="E625" s="30" t="s">
        <v>228</v>
      </c>
      <c r="F625" s="24">
        <f aca="true" t="shared" si="86" ref="F625:G627">F626</f>
        <v>1000</v>
      </c>
      <c r="G625" s="25">
        <f t="shared" si="86"/>
        <v>520</v>
      </c>
      <c r="H625" s="26">
        <f t="shared" si="85"/>
        <v>480</v>
      </c>
    </row>
    <row r="626" spans="1:8" ht="11.25">
      <c r="A626" s="27" t="s">
        <v>428</v>
      </c>
      <c r="B626" s="20"/>
      <c r="C626" s="28"/>
      <c r="D626" s="31" t="s">
        <v>1384</v>
      </c>
      <c r="E626" s="30"/>
      <c r="F626" s="24">
        <f t="shared" si="86"/>
        <v>1000</v>
      </c>
      <c r="G626" s="25">
        <f t="shared" si="86"/>
        <v>520</v>
      </c>
      <c r="H626" s="26">
        <f t="shared" si="85"/>
        <v>480</v>
      </c>
    </row>
    <row r="627" spans="1:8" ht="20.25">
      <c r="A627" s="27" t="s">
        <v>429</v>
      </c>
      <c r="B627" s="20"/>
      <c r="C627" s="28"/>
      <c r="D627" s="31" t="s">
        <v>1385</v>
      </c>
      <c r="E627" s="30"/>
      <c r="F627" s="24">
        <f t="shared" si="86"/>
        <v>1000</v>
      </c>
      <c r="G627" s="25">
        <f t="shared" si="86"/>
        <v>520</v>
      </c>
      <c r="H627" s="26">
        <f t="shared" si="85"/>
        <v>480</v>
      </c>
    </row>
    <row r="628" spans="1:8" ht="11.25">
      <c r="A628" s="27" t="s">
        <v>160</v>
      </c>
      <c r="B628" s="20">
        <v>2</v>
      </c>
      <c r="C628" s="28"/>
      <c r="D628" s="31" t="s">
        <v>1386</v>
      </c>
      <c r="E628" s="30" t="s">
        <v>229</v>
      </c>
      <c r="F628" s="24">
        <v>1000</v>
      </c>
      <c r="G628" s="25">
        <v>520</v>
      </c>
      <c r="H628" s="26">
        <f t="shared" si="85"/>
        <v>480</v>
      </c>
    </row>
    <row r="629" spans="1:8" ht="20.25">
      <c r="A629" s="27" t="s">
        <v>566</v>
      </c>
      <c r="B629" s="20"/>
      <c r="C629" s="28"/>
      <c r="D629" s="31" t="s">
        <v>1387</v>
      </c>
      <c r="E629" s="30"/>
      <c r="F629" s="24">
        <f aca="true" t="shared" si="87" ref="F629:G631">F630</f>
        <v>8929.119999999999</v>
      </c>
      <c r="G629" s="25">
        <f t="shared" si="87"/>
        <v>8929.119999999999</v>
      </c>
      <c r="H629" s="26">
        <f t="shared" si="85"/>
        <v>0</v>
      </c>
    </row>
    <row r="630" spans="1:8" ht="40.5">
      <c r="A630" s="27" t="s">
        <v>567</v>
      </c>
      <c r="B630" s="20"/>
      <c r="C630" s="28"/>
      <c r="D630" s="31" t="s">
        <v>1388</v>
      </c>
      <c r="E630" s="30"/>
      <c r="F630" s="24">
        <f t="shared" si="87"/>
        <v>8929.119999999999</v>
      </c>
      <c r="G630" s="25">
        <f t="shared" si="87"/>
        <v>8929.119999999999</v>
      </c>
      <c r="H630" s="26">
        <f t="shared" si="85"/>
        <v>0</v>
      </c>
    </row>
    <row r="631" spans="1:8" ht="11.25">
      <c r="A631" s="27" t="s">
        <v>428</v>
      </c>
      <c r="B631" s="20">
        <v>2</v>
      </c>
      <c r="C631" s="28"/>
      <c r="D631" s="31" t="s">
        <v>1389</v>
      </c>
      <c r="E631" s="30" t="s">
        <v>231</v>
      </c>
      <c r="F631" s="24">
        <f t="shared" si="87"/>
        <v>8929.119999999999</v>
      </c>
      <c r="G631" s="25">
        <f t="shared" si="87"/>
        <v>8929.119999999999</v>
      </c>
      <c r="H631" s="26">
        <f t="shared" si="85"/>
        <v>0</v>
      </c>
    </row>
    <row r="632" spans="1:8" ht="20.25">
      <c r="A632" s="27" t="s">
        <v>429</v>
      </c>
      <c r="B632" s="20"/>
      <c r="C632" s="28"/>
      <c r="D632" s="31" t="s">
        <v>1390</v>
      </c>
      <c r="E632" s="30"/>
      <c r="F632" s="24">
        <f>F633+F634</f>
        <v>8929.119999999999</v>
      </c>
      <c r="G632" s="25">
        <f>G633+G634</f>
        <v>8929.119999999999</v>
      </c>
      <c r="H632" s="26">
        <f t="shared" si="85"/>
        <v>0</v>
      </c>
    </row>
    <row r="633" spans="1:8" ht="11.25">
      <c r="A633" s="27" t="s">
        <v>145</v>
      </c>
      <c r="B633" s="20">
        <v>2</v>
      </c>
      <c r="C633" s="28"/>
      <c r="D633" s="31" t="s">
        <v>1391</v>
      </c>
      <c r="E633" s="30" t="s">
        <v>232</v>
      </c>
      <c r="F633" s="24">
        <v>6858</v>
      </c>
      <c r="G633" s="25">
        <v>6858</v>
      </c>
      <c r="H633" s="26">
        <f t="shared" si="85"/>
        <v>0</v>
      </c>
    </row>
    <row r="634" spans="1:8" ht="20.25">
      <c r="A634" s="27" t="s">
        <v>565</v>
      </c>
      <c r="B634" s="20">
        <v>2</v>
      </c>
      <c r="C634" s="28"/>
      <c r="D634" s="31" t="s">
        <v>1392</v>
      </c>
      <c r="E634" s="30" t="s">
        <v>233</v>
      </c>
      <c r="F634" s="24">
        <v>2071.12</v>
      </c>
      <c r="G634" s="25">
        <v>2071.12</v>
      </c>
      <c r="H634" s="26">
        <f t="shared" si="85"/>
        <v>0</v>
      </c>
    </row>
    <row r="635" spans="1:8" ht="20.25">
      <c r="A635" s="27" t="s">
        <v>569</v>
      </c>
      <c r="B635" s="20"/>
      <c r="C635" s="28"/>
      <c r="D635" s="31" t="s">
        <v>1393</v>
      </c>
      <c r="E635" s="30"/>
      <c r="F635" s="24">
        <f>F636</f>
        <v>1978203.16</v>
      </c>
      <c r="G635" s="25">
        <f>G636</f>
        <v>1495486.27</v>
      </c>
      <c r="H635" s="26">
        <f aca="true" t="shared" si="88" ref="H635:H648">F635-G635</f>
        <v>482716.8899999999</v>
      </c>
    </row>
    <row r="636" spans="1:8" ht="20.25">
      <c r="A636" s="27" t="s">
        <v>570</v>
      </c>
      <c r="B636" s="20"/>
      <c r="C636" s="28"/>
      <c r="D636" s="31" t="s">
        <v>1394</v>
      </c>
      <c r="E636" s="30"/>
      <c r="F636" s="24">
        <f>F637</f>
        <v>1978203.16</v>
      </c>
      <c r="G636" s="25">
        <f>G637</f>
        <v>1495486.27</v>
      </c>
      <c r="H636" s="26">
        <f t="shared" si="88"/>
        <v>482716.8899999999</v>
      </c>
    </row>
    <row r="637" spans="1:8" ht="40.5">
      <c r="A637" s="27" t="s">
        <v>572</v>
      </c>
      <c r="B637" s="20"/>
      <c r="C637" s="28"/>
      <c r="D637" s="31" t="s">
        <v>1395</v>
      </c>
      <c r="E637" s="30"/>
      <c r="F637" s="24">
        <f>F638+F646</f>
        <v>1978203.16</v>
      </c>
      <c r="G637" s="25">
        <f>G638+G646</f>
        <v>1495486.27</v>
      </c>
      <c r="H637" s="26">
        <f t="shared" si="88"/>
        <v>482716.8899999999</v>
      </c>
    </row>
    <row r="638" spans="1:8" ht="11.25">
      <c r="A638" s="27" t="s">
        <v>428</v>
      </c>
      <c r="B638" s="20"/>
      <c r="C638" s="28"/>
      <c r="D638" s="31" t="s">
        <v>1396</v>
      </c>
      <c r="E638" s="30"/>
      <c r="F638" s="24">
        <f>F639+F645</f>
        <v>1239035.22</v>
      </c>
      <c r="G638" s="25">
        <f>G639+G645</f>
        <v>869253.33</v>
      </c>
      <c r="H638" s="26">
        <f t="shared" si="88"/>
        <v>369781.89</v>
      </c>
    </row>
    <row r="639" spans="1:8" ht="11.25">
      <c r="A639" s="27" t="s">
        <v>430</v>
      </c>
      <c r="B639" s="20"/>
      <c r="C639" s="28"/>
      <c r="D639" s="31" t="s">
        <v>1397</v>
      </c>
      <c r="E639" s="30"/>
      <c r="F639" s="24">
        <f>F640+F641+F642+F643+F644</f>
        <v>1022782.22</v>
      </c>
      <c r="G639" s="25">
        <f>G640+G641+G642+G643+G644</f>
        <v>700000.33</v>
      </c>
      <c r="H639" s="26">
        <f t="shared" si="88"/>
        <v>322781.89</v>
      </c>
    </row>
    <row r="640" spans="1:8" ht="11.25">
      <c r="A640" s="27" t="s">
        <v>150</v>
      </c>
      <c r="B640" s="20"/>
      <c r="C640" s="28"/>
      <c r="D640" s="31" t="s">
        <v>1398</v>
      </c>
      <c r="E640" s="30"/>
      <c r="F640" s="24">
        <v>32968</v>
      </c>
      <c r="G640" s="25">
        <v>21634</v>
      </c>
      <c r="H640" s="26">
        <f t="shared" si="88"/>
        <v>11334</v>
      </c>
    </row>
    <row r="641" spans="1:8" ht="11.25">
      <c r="A641" s="27" t="s">
        <v>164</v>
      </c>
      <c r="B641" s="20"/>
      <c r="C641" s="28"/>
      <c r="D641" s="31" t="s">
        <v>1399</v>
      </c>
      <c r="E641" s="30"/>
      <c r="F641" s="24">
        <v>140140</v>
      </c>
      <c r="G641" s="25">
        <v>80570</v>
      </c>
      <c r="H641" s="26">
        <f t="shared" si="88"/>
        <v>59570</v>
      </c>
    </row>
    <row r="642" spans="1:8" ht="11.25">
      <c r="A642" s="27" t="s">
        <v>166</v>
      </c>
      <c r="B642" s="20"/>
      <c r="C642" s="28"/>
      <c r="D642" s="31" t="s">
        <v>1400</v>
      </c>
      <c r="E642" s="30"/>
      <c r="F642" s="24">
        <v>108627.02</v>
      </c>
      <c r="G642" s="25">
        <v>56250.89</v>
      </c>
      <c r="H642" s="26">
        <f t="shared" si="88"/>
        <v>52376.130000000005</v>
      </c>
    </row>
    <row r="643" spans="1:8" ht="20.25">
      <c r="A643" s="27" t="s">
        <v>463</v>
      </c>
      <c r="B643" s="20"/>
      <c r="C643" s="28"/>
      <c r="D643" s="31" t="s">
        <v>1401</v>
      </c>
      <c r="E643" s="30"/>
      <c r="F643" s="24">
        <v>165000</v>
      </c>
      <c r="G643" s="25">
        <v>106078.84</v>
      </c>
      <c r="H643" s="26">
        <f t="shared" si="88"/>
        <v>58921.16</v>
      </c>
    </row>
    <row r="644" spans="1:8" ht="11.25">
      <c r="A644" s="27" t="s">
        <v>328</v>
      </c>
      <c r="B644" s="20"/>
      <c r="C644" s="28"/>
      <c r="D644" s="31" t="s">
        <v>1402</v>
      </c>
      <c r="E644" s="30"/>
      <c r="F644" s="24">
        <v>576047.2</v>
      </c>
      <c r="G644" s="25">
        <v>435466.6</v>
      </c>
      <c r="H644" s="26">
        <f t="shared" si="88"/>
        <v>140580.59999999998</v>
      </c>
    </row>
    <row r="645" spans="1:8" ht="11.25">
      <c r="A645" s="27" t="s">
        <v>154</v>
      </c>
      <c r="B645" s="20"/>
      <c r="C645" s="28"/>
      <c r="D645" s="31" t="s">
        <v>1403</v>
      </c>
      <c r="E645" s="30"/>
      <c r="F645" s="24">
        <v>216253</v>
      </c>
      <c r="G645" s="25">
        <v>169253</v>
      </c>
      <c r="H645" s="26">
        <f t="shared" si="88"/>
        <v>47000</v>
      </c>
    </row>
    <row r="646" spans="1:8" ht="11.25">
      <c r="A646" s="27" t="s">
        <v>431</v>
      </c>
      <c r="B646" s="20"/>
      <c r="C646" s="28"/>
      <c r="D646" s="31" t="s">
        <v>1404</v>
      </c>
      <c r="E646" s="30"/>
      <c r="F646" s="24">
        <f>F647+F648</f>
        <v>739167.94</v>
      </c>
      <c r="G646" s="25">
        <f>G647+G648</f>
        <v>626232.94</v>
      </c>
      <c r="H646" s="26">
        <f t="shared" si="88"/>
        <v>112935</v>
      </c>
    </row>
    <row r="647" spans="1:8" ht="20.25">
      <c r="A647" s="27" t="s">
        <v>156</v>
      </c>
      <c r="B647" s="20"/>
      <c r="C647" s="28"/>
      <c r="D647" s="31" t="s">
        <v>1405</v>
      </c>
      <c r="E647" s="30"/>
      <c r="F647" s="24">
        <v>102050</v>
      </c>
      <c r="G647" s="25">
        <v>102050</v>
      </c>
      <c r="H647" s="26">
        <f t="shared" si="88"/>
        <v>0</v>
      </c>
    </row>
    <row r="648" spans="1:8" ht="20.25">
      <c r="A648" s="27" t="s">
        <v>157</v>
      </c>
      <c r="B648" s="20"/>
      <c r="C648" s="28"/>
      <c r="D648" s="31" t="s">
        <v>1406</v>
      </c>
      <c r="E648" s="30"/>
      <c r="F648" s="24">
        <v>637117.94</v>
      </c>
      <c r="G648" s="25">
        <v>524182.94</v>
      </c>
      <c r="H648" s="26">
        <f t="shared" si="88"/>
        <v>112934.99999999994</v>
      </c>
    </row>
    <row r="649" spans="1:8" ht="20.25">
      <c r="A649" s="27" t="s">
        <v>573</v>
      </c>
      <c r="B649" s="20"/>
      <c r="C649" s="28"/>
      <c r="D649" s="31" t="s">
        <v>1407</v>
      </c>
      <c r="E649" s="30"/>
      <c r="F649" s="24">
        <f aca="true" t="shared" si="89" ref="F649:G651">F650</f>
        <v>30000</v>
      </c>
      <c r="G649" s="25">
        <f t="shared" si="89"/>
        <v>30000</v>
      </c>
      <c r="H649" s="26">
        <f aca="true" t="shared" si="90" ref="H649:H667">F649-G649</f>
        <v>0</v>
      </c>
    </row>
    <row r="650" spans="1:8" ht="11.25">
      <c r="A650" s="27" t="s">
        <v>597</v>
      </c>
      <c r="B650" s="20"/>
      <c r="C650" s="28"/>
      <c r="D650" s="31" t="s">
        <v>1408</v>
      </c>
      <c r="E650" s="30"/>
      <c r="F650" s="24">
        <f t="shared" si="89"/>
        <v>30000</v>
      </c>
      <c r="G650" s="25">
        <f t="shared" si="89"/>
        <v>30000</v>
      </c>
      <c r="H650" s="26">
        <f t="shared" si="90"/>
        <v>0</v>
      </c>
    </row>
    <row r="651" spans="1:8" ht="11.25">
      <c r="A651" s="27" t="s">
        <v>428</v>
      </c>
      <c r="B651" s="20"/>
      <c r="C651" s="28"/>
      <c r="D651" s="31" t="s">
        <v>1409</v>
      </c>
      <c r="E651" s="30"/>
      <c r="F651" s="24">
        <f t="shared" si="89"/>
        <v>30000</v>
      </c>
      <c r="G651" s="25">
        <f t="shared" si="89"/>
        <v>30000</v>
      </c>
      <c r="H651" s="26">
        <f t="shared" si="90"/>
        <v>0</v>
      </c>
    </row>
    <row r="652" spans="1:8" ht="11.25">
      <c r="A652" s="27" t="s">
        <v>154</v>
      </c>
      <c r="B652" s="20"/>
      <c r="C652" s="28"/>
      <c r="D652" s="31" t="s">
        <v>1410</v>
      </c>
      <c r="E652" s="30"/>
      <c r="F652" s="24">
        <v>30000</v>
      </c>
      <c r="G652" s="25">
        <v>30000</v>
      </c>
      <c r="H652" s="26">
        <f t="shared" si="90"/>
        <v>0</v>
      </c>
    </row>
    <row r="653" spans="1:8" ht="40.5">
      <c r="A653" s="27" t="s">
        <v>598</v>
      </c>
      <c r="B653" s="20"/>
      <c r="C653" s="28"/>
      <c r="D653" s="31" t="s">
        <v>1411</v>
      </c>
      <c r="E653" s="30"/>
      <c r="F653" s="24">
        <f>F654+F659</f>
        <v>9776848.74</v>
      </c>
      <c r="G653" s="25">
        <f>G654+G659</f>
        <v>8206801.6</v>
      </c>
      <c r="H653" s="26">
        <f t="shared" si="90"/>
        <v>1570047.1400000006</v>
      </c>
    </row>
    <row r="654" spans="1:8" ht="11.25">
      <c r="A654" s="27" t="s">
        <v>599</v>
      </c>
      <c r="B654" s="20"/>
      <c r="C654" s="28"/>
      <c r="D654" s="31" t="s">
        <v>1412</v>
      </c>
      <c r="E654" s="30"/>
      <c r="F654" s="24">
        <f aca="true" t="shared" si="91" ref="F654:G657">F655</f>
        <v>1855734.72</v>
      </c>
      <c r="G654" s="25">
        <f t="shared" si="91"/>
        <v>1855734.72</v>
      </c>
      <c r="H654" s="26">
        <f t="shared" si="90"/>
        <v>0</v>
      </c>
    </row>
    <row r="655" spans="1:8" ht="20.25">
      <c r="A655" s="27" t="s">
        <v>601</v>
      </c>
      <c r="B655" s="20"/>
      <c r="C655" s="28"/>
      <c r="D655" s="31" t="s">
        <v>1413</v>
      </c>
      <c r="E655" s="30"/>
      <c r="F655" s="24">
        <f t="shared" si="91"/>
        <v>1855734.72</v>
      </c>
      <c r="G655" s="25">
        <f t="shared" si="91"/>
        <v>1855734.72</v>
      </c>
      <c r="H655" s="26">
        <f t="shared" si="90"/>
        <v>0</v>
      </c>
    </row>
    <row r="656" spans="1:8" ht="11.25">
      <c r="A656" s="27" t="s">
        <v>428</v>
      </c>
      <c r="B656" s="20"/>
      <c r="C656" s="28"/>
      <c r="D656" s="31" t="s">
        <v>1414</v>
      </c>
      <c r="E656" s="30"/>
      <c r="F656" s="24">
        <f t="shared" si="91"/>
        <v>1855734.72</v>
      </c>
      <c r="G656" s="25">
        <f t="shared" si="91"/>
        <v>1855734.72</v>
      </c>
      <c r="H656" s="26">
        <f t="shared" si="90"/>
        <v>0</v>
      </c>
    </row>
    <row r="657" spans="1:8" ht="20.25">
      <c r="A657" s="27" t="s">
        <v>434</v>
      </c>
      <c r="B657" s="20"/>
      <c r="C657" s="28"/>
      <c r="D657" s="31" t="s">
        <v>1415</v>
      </c>
      <c r="E657" s="30"/>
      <c r="F657" s="24">
        <f t="shared" si="91"/>
        <v>1855734.72</v>
      </c>
      <c r="G657" s="25">
        <f t="shared" si="91"/>
        <v>1855734.72</v>
      </c>
      <c r="H657" s="26">
        <f t="shared" si="90"/>
        <v>0</v>
      </c>
    </row>
    <row r="658" spans="1:8" ht="30">
      <c r="A658" s="27" t="s">
        <v>308</v>
      </c>
      <c r="B658" s="20"/>
      <c r="C658" s="28"/>
      <c r="D658" s="31" t="s">
        <v>1416</v>
      </c>
      <c r="E658" s="30"/>
      <c r="F658" s="24">
        <v>1855734.72</v>
      </c>
      <c r="G658" s="25">
        <v>1855734.72</v>
      </c>
      <c r="H658" s="26">
        <f t="shared" si="90"/>
        <v>0</v>
      </c>
    </row>
    <row r="659" spans="1:8" ht="11.25">
      <c r="A659" s="27" t="s">
        <v>602</v>
      </c>
      <c r="B659" s="20"/>
      <c r="C659" s="28"/>
      <c r="D659" s="31" t="s">
        <v>1417</v>
      </c>
      <c r="E659" s="30"/>
      <c r="F659" s="24">
        <f>F660+F664</f>
        <v>7921114.0200000005</v>
      </c>
      <c r="G659" s="25">
        <f>G660+G664</f>
        <v>6351066.88</v>
      </c>
      <c r="H659" s="26">
        <f t="shared" si="90"/>
        <v>1570047.1400000006</v>
      </c>
    </row>
    <row r="660" spans="1:8" ht="60.75">
      <c r="A660" s="27" t="s">
        <v>603</v>
      </c>
      <c r="B660" s="20"/>
      <c r="C660" s="28"/>
      <c r="D660" s="31" t="s">
        <v>1418</v>
      </c>
      <c r="E660" s="30"/>
      <c r="F660" s="24">
        <f aca="true" t="shared" si="92" ref="F660:G662">F661</f>
        <v>6785769.32</v>
      </c>
      <c r="G660" s="25">
        <f t="shared" si="92"/>
        <v>5512522.02</v>
      </c>
      <c r="H660" s="26">
        <f t="shared" si="90"/>
        <v>1273247.3000000007</v>
      </c>
    </row>
    <row r="661" spans="1:8" ht="11.25">
      <c r="A661" s="27" t="s">
        <v>428</v>
      </c>
      <c r="B661" s="20"/>
      <c r="C661" s="28"/>
      <c r="D661" s="31" t="s">
        <v>1419</v>
      </c>
      <c r="E661" s="30"/>
      <c r="F661" s="24">
        <f t="shared" si="92"/>
        <v>6785769.32</v>
      </c>
      <c r="G661" s="25">
        <f t="shared" si="92"/>
        <v>5512522.02</v>
      </c>
      <c r="H661" s="26">
        <f t="shared" si="90"/>
        <v>1273247.3000000007</v>
      </c>
    </row>
    <row r="662" spans="1:8" ht="20.25">
      <c r="A662" s="27" t="s">
        <v>434</v>
      </c>
      <c r="B662" s="20"/>
      <c r="C662" s="28"/>
      <c r="D662" s="31" t="s">
        <v>1420</v>
      </c>
      <c r="E662" s="30"/>
      <c r="F662" s="24">
        <f t="shared" si="92"/>
        <v>6785769.32</v>
      </c>
      <c r="G662" s="25">
        <f t="shared" si="92"/>
        <v>5512522.02</v>
      </c>
      <c r="H662" s="26">
        <f t="shared" si="90"/>
        <v>1273247.3000000007</v>
      </c>
    </row>
    <row r="663" spans="1:8" ht="30">
      <c r="A663" s="27" t="s">
        <v>308</v>
      </c>
      <c r="B663" s="20"/>
      <c r="C663" s="28"/>
      <c r="D663" s="31" t="s">
        <v>1421</v>
      </c>
      <c r="E663" s="30"/>
      <c r="F663" s="24">
        <v>6785769.32</v>
      </c>
      <c r="G663" s="25">
        <v>5512522.02</v>
      </c>
      <c r="H663" s="26">
        <f t="shared" si="90"/>
        <v>1273247.3000000007</v>
      </c>
    </row>
    <row r="664" spans="1:8" ht="20.25">
      <c r="A664" s="27" t="s">
        <v>604</v>
      </c>
      <c r="B664" s="20"/>
      <c r="C664" s="28"/>
      <c r="D664" s="31" t="s">
        <v>1422</v>
      </c>
      <c r="E664" s="30"/>
      <c r="F664" s="24">
        <f aca="true" t="shared" si="93" ref="F664:G666">F665</f>
        <v>1135344.7</v>
      </c>
      <c r="G664" s="25">
        <f t="shared" si="93"/>
        <v>838544.86</v>
      </c>
      <c r="H664" s="26">
        <f t="shared" si="90"/>
        <v>296799.83999999997</v>
      </c>
    </row>
    <row r="665" spans="1:8" ht="11.25">
      <c r="A665" s="27" t="s">
        <v>428</v>
      </c>
      <c r="B665" s="20"/>
      <c r="C665" s="28"/>
      <c r="D665" s="31" t="s">
        <v>1423</v>
      </c>
      <c r="E665" s="30"/>
      <c r="F665" s="24">
        <f t="shared" si="93"/>
        <v>1135344.7</v>
      </c>
      <c r="G665" s="25">
        <f t="shared" si="93"/>
        <v>838544.86</v>
      </c>
      <c r="H665" s="26">
        <f t="shared" si="90"/>
        <v>296799.83999999997</v>
      </c>
    </row>
    <row r="666" spans="1:8" ht="20.25">
      <c r="A666" s="27" t="s">
        <v>434</v>
      </c>
      <c r="B666" s="20"/>
      <c r="C666" s="28"/>
      <c r="D666" s="31" t="s">
        <v>1424</v>
      </c>
      <c r="E666" s="30"/>
      <c r="F666" s="24">
        <f t="shared" si="93"/>
        <v>1135344.7</v>
      </c>
      <c r="G666" s="25">
        <f t="shared" si="93"/>
        <v>838544.86</v>
      </c>
      <c r="H666" s="26">
        <f t="shared" si="90"/>
        <v>296799.83999999997</v>
      </c>
    </row>
    <row r="667" spans="1:8" ht="30">
      <c r="A667" s="27" t="s">
        <v>308</v>
      </c>
      <c r="B667" s="20"/>
      <c r="C667" s="28"/>
      <c r="D667" s="31" t="s">
        <v>1425</v>
      </c>
      <c r="E667" s="30"/>
      <c r="F667" s="24">
        <v>1135344.7</v>
      </c>
      <c r="G667" s="25">
        <v>838544.86</v>
      </c>
      <c r="H667" s="26">
        <f t="shared" si="90"/>
        <v>296799.83999999997</v>
      </c>
    </row>
    <row r="668" spans="1:8" ht="22.5" customHeight="1">
      <c r="A668" s="47" t="s">
        <v>348</v>
      </c>
      <c r="B668" s="20"/>
      <c r="C668" s="28"/>
      <c r="D668" s="48" t="s">
        <v>1426</v>
      </c>
      <c r="E668" s="30"/>
      <c r="F668" s="49">
        <f>F669+F698+F712</f>
        <v>17012514.78</v>
      </c>
      <c r="G668" s="50">
        <f>G669+G698+G712</f>
        <v>11202572.040000001</v>
      </c>
      <c r="H668" s="51">
        <f aca="true" t="shared" si="94" ref="H668:H678">IF(ISNUMBER(F668),F668,0)-IF(ISNUMBER(G668),G668,0)</f>
        <v>5809942.74</v>
      </c>
    </row>
    <row r="669" spans="1:8" ht="75.75" customHeight="1">
      <c r="A669" s="27" t="s">
        <v>585</v>
      </c>
      <c r="B669" s="20"/>
      <c r="C669" s="28"/>
      <c r="D669" s="31" t="s">
        <v>1427</v>
      </c>
      <c r="E669" s="30"/>
      <c r="F669" s="54">
        <f>F670+F683</f>
        <v>10611949.73</v>
      </c>
      <c r="G669" s="55">
        <f>G670+G683</f>
        <v>7084317.49</v>
      </c>
      <c r="H669" s="56">
        <f t="shared" si="94"/>
        <v>3527632.24</v>
      </c>
    </row>
    <row r="670" spans="1:8" ht="22.5" customHeight="1">
      <c r="A670" s="27" t="s">
        <v>563</v>
      </c>
      <c r="B670" s="20"/>
      <c r="C670" s="28"/>
      <c r="D670" s="31" t="s">
        <v>1428</v>
      </c>
      <c r="E670" s="30"/>
      <c r="F670" s="54">
        <f>F671+F676</f>
        <v>7995579.52</v>
      </c>
      <c r="G670" s="55">
        <f>G671+G676</f>
        <v>5232382.470000001</v>
      </c>
      <c r="H670" s="56">
        <f t="shared" si="94"/>
        <v>2763197.049999999</v>
      </c>
    </row>
    <row r="671" spans="1:8" ht="40.5">
      <c r="A671" s="27" t="s">
        <v>564</v>
      </c>
      <c r="B671" s="20">
        <v>2</v>
      </c>
      <c r="C671" s="28"/>
      <c r="D671" s="31" t="s">
        <v>1429</v>
      </c>
      <c r="E671" s="30" t="s">
        <v>234</v>
      </c>
      <c r="F671" s="24">
        <f>F672</f>
        <v>7982637.52</v>
      </c>
      <c r="G671" s="25">
        <f>G672</f>
        <v>5229836.99</v>
      </c>
      <c r="H671" s="26">
        <f t="shared" si="94"/>
        <v>2752800.5299999993</v>
      </c>
    </row>
    <row r="672" spans="1:8" ht="11.25">
      <c r="A672" s="27" t="s">
        <v>428</v>
      </c>
      <c r="B672" s="20">
        <v>2</v>
      </c>
      <c r="C672" s="28"/>
      <c r="D672" s="31" t="s">
        <v>1430</v>
      </c>
      <c r="E672" s="30" t="s">
        <v>235</v>
      </c>
      <c r="F672" s="24">
        <f>F673</f>
        <v>7982637.52</v>
      </c>
      <c r="G672" s="25">
        <f>G673</f>
        <v>5229836.99</v>
      </c>
      <c r="H672" s="26">
        <f t="shared" si="94"/>
        <v>2752800.5299999993</v>
      </c>
    </row>
    <row r="673" spans="1:8" ht="20.25">
      <c r="A673" s="27" t="s">
        <v>429</v>
      </c>
      <c r="B673" s="20">
        <v>2</v>
      </c>
      <c r="C673" s="28"/>
      <c r="D673" s="31" t="s">
        <v>1431</v>
      </c>
      <c r="E673" s="30" t="s">
        <v>236</v>
      </c>
      <c r="F673" s="24">
        <f>F674+F675</f>
        <v>7982637.52</v>
      </c>
      <c r="G673" s="25">
        <f>G674+G675</f>
        <v>5229836.99</v>
      </c>
      <c r="H673" s="26">
        <f t="shared" si="94"/>
        <v>2752800.5299999993</v>
      </c>
    </row>
    <row r="674" spans="1:8" ht="11.25">
      <c r="A674" s="27" t="s">
        <v>145</v>
      </c>
      <c r="B674" s="20"/>
      <c r="C674" s="28"/>
      <c r="D674" s="31" t="s">
        <v>1432</v>
      </c>
      <c r="E674" s="30"/>
      <c r="F674" s="24">
        <v>6131058</v>
      </c>
      <c r="G674" s="25">
        <v>4047327.5</v>
      </c>
      <c r="H674" s="26">
        <f t="shared" si="94"/>
        <v>2083730.5</v>
      </c>
    </row>
    <row r="675" spans="1:8" ht="20.25">
      <c r="A675" s="27" t="s">
        <v>565</v>
      </c>
      <c r="B675" s="20">
        <v>2</v>
      </c>
      <c r="C675" s="28"/>
      <c r="D675" s="31" t="s">
        <v>1433</v>
      </c>
      <c r="E675" s="30" t="s">
        <v>237</v>
      </c>
      <c r="F675" s="24">
        <v>1851579.52</v>
      </c>
      <c r="G675" s="25">
        <v>1182509.49</v>
      </c>
      <c r="H675" s="26">
        <f t="shared" si="94"/>
        <v>669070.03</v>
      </c>
    </row>
    <row r="676" spans="1:8" ht="30">
      <c r="A676" s="27" t="s">
        <v>590</v>
      </c>
      <c r="B676" s="20">
        <v>2</v>
      </c>
      <c r="C676" s="28"/>
      <c r="D676" s="31" t="s">
        <v>1434</v>
      </c>
      <c r="E676" s="30" t="s">
        <v>238</v>
      </c>
      <c r="F676" s="24">
        <f>F677</f>
        <v>12942</v>
      </c>
      <c r="G676" s="25">
        <f>G677</f>
        <v>2545.48</v>
      </c>
      <c r="H676" s="26">
        <f t="shared" si="94"/>
        <v>10396.52</v>
      </c>
    </row>
    <row r="677" spans="1:8" ht="11.25">
      <c r="A677" s="27" t="s">
        <v>428</v>
      </c>
      <c r="B677" s="20">
        <v>2</v>
      </c>
      <c r="C677" s="28"/>
      <c r="D677" s="31" t="s">
        <v>1435</v>
      </c>
      <c r="E677" s="30" t="s">
        <v>239</v>
      </c>
      <c r="F677" s="24">
        <f>F678+F680</f>
        <v>12942</v>
      </c>
      <c r="G677" s="25">
        <f>G678+G680</f>
        <v>2545.48</v>
      </c>
      <c r="H677" s="26">
        <f t="shared" si="94"/>
        <v>10396.52</v>
      </c>
    </row>
    <row r="678" spans="1:8" ht="20.25">
      <c r="A678" s="27" t="s">
        <v>429</v>
      </c>
      <c r="B678" s="20">
        <v>2</v>
      </c>
      <c r="C678" s="28"/>
      <c r="D678" s="31" t="s">
        <v>1436</v>
      </c>
      <c r="E678" s="30" t="s">
        <v>240</v>
      </c>
      <c r="F678" s="24">
        <f>F679</f>
        <v>4620</v>
      </c>
      <c r="G678" s="25">
        <f>G679</f>
        <v>2545.48</v>
      </c>
      <c r="H678" s="26">
        <f t="shared" si="94"/>
        <v>2074.52</v>
      </c>
    </row>
    <row r="679" spans="1:8" ht="11.25">
      <c r="A679" s="27" t="s">
        <v>160</v>
      </c>
      <c r="B679" s="20">
        <v>2</v>
      </c>
      <c r="C679" s="28"/>
      <c r="D679" s="31" t="s">
        <v>1437</v>
      </c>
      <c r="E679" s="30" t="s">
        <v>241</v>
      </c>
      <c r="F679" s="24">
        <v>4620</v>
      </c>
      <c r="G679" s="25">
        <v>2545.48</v>
      </c>
      <c r="H679" s="26">
        <f aca="true" t="shared" si="95" ref="H679:H685">IF(ISNUMBER(F679),F679,0)-IF(ISNUMBER(G679),G679,0)</f>
        <v>2074.52</v>
      </c>
    </row>
    <row r="680" spans="1:8" ht="11.25">
      <c r="A680" s="27" t="s">
        <v>430</v>
      </c>
      <c r="B680" s="20"/>
      <c r="C680" s="28"/>
      <c r="D680" s="31" t="s">
        <v>1438</v>
      </c>
      <c r="E680" s="30"/>
      <c r="F680" s="24">
        <f>F681+F682</f>
        <v>8322</v>
      </c>
      <c r="G680" s="25">
        <f>G681+G682</f>
        <v>0</v>
      </c>
      <c r="H680" s="26">
        <f t="shared" si="95"/>
        <v>8322</v>
      </c>
    </row>
    <row r="681" spans="1:8" ht="11.25">
      <c r="A681" s="27" t="s">
        <v>164</v>
      </c>
      <c r="B681" s="20"/>
      <c r="C681" s="28"/>
      <c r="D681" s="31" t="s">
        <v>1439</v>
      </c>
      <c r="E681" s="30"/>
      <c r="F681" s="24">
        <v>1722</v>
      </c>
      <c r="G681" s="25">
        <v>0</v>
      </c>
      <c r="H681" s="26">
        <f t="shared" si="95"/>
        <v>1722</v>
      </c>
    </row>
    <row r="682" spans="1:8" ht="11.25">
      <c r="A682" s="27" t="s">
        <v>328</v>
      </c>
      <c r="B682" s="20">
        <v>2</v>
      </c>
      <c r="C682" s="28"/>
      <c r="D682" s="31" t="s">
        <v>1440</v>
      </c>
      <c r="E682" s="30" t="s">
        <v>242</v>
      </c>
      <c r="F682" s="24">
        <v>6600</v>
      </c>
      <c r="G682" s="25">
        <v>0</v>
      </c>
      <c r="H682" s="26">
        <f t="shared" si="95"/>
        <v>6600</v>
      </c>
    </row>
    <row r="683" spans="1:8" ht="20.25">
      <c r="A683" s="27" t="s">
        <v>566</v>
      </c>
      <c r="B683" s="20"/>
      <c r="C683" s="28"/>
      <c r="D683" s="31" t="s">
        <v>1441</v>
      </c>
      <c r="E683" s="30"/>
      <c r="F683" s="24">
        <f>F684+F689</f>
        <v>2616370.21</v>
      </c>
      <c r="G683" s="25">
        <f>G684+G689</f>
        <v>1851935.02</v>
      </c>
      <c r="H683" s="26">
        <f t="shared" si="95"/>
        <v>764435.19</v>
      </c>
    </row>
    <row r="684" spans="1:8" ht="40.5">
      <c r="A684" s="27" t="s">
        <v>567</v>
      </c>
      <c r="B684" s="20">
        <v>2</v>
      </c>
      <c r="C684" s="28"/>
      <c r="D684" s="31" t="s">
        <v>1442</v>
      </c>
      <c r="E684" s="30" t="s">
        <v>243</v>
      </c>
      <c r="F684" s="24">
        <f>F685</f>
        <v>2581452.21</v>
      </c>
      <c r="G684" s="25">
        <f>G685</f>
        <v>1839929.72</v>
      </c>
      <c r="H684" s="26">
        <f t="shared" si="95"/>
        <v>741522.49</v>
      </c>
    </row>
    <row r="685" spans="1:8" ht="11.25">
      <c r="A685" s="27" t="s">
        <v>428</v>
      </c>
      <c r="B685" s="20">
        <v>2</v>
      </c>
      <c r="C685" s="28"/>
      <c r="D685" s="31" t="s">
        <v>1443</v>
      </c>
      <c r="E685" s="30" t="s">
        <v>244</v>
      </c>
      <c r="F685" s="24">
        <f>F686</f>
        <v>2581452.21</v>
      </c>
      <c r="G685" s="25">
        <f>G686</f>
        <v>1839929.72</v>
      </c>
      <c r="H685" s="26">
        <f t="shared" si="95"/>
        <v>741522.49</v>
      </c>
    </row>
    <row r="686" spans="1:8" ht="20.25">
      <c r="A686" s="27" t="s">
        <v>429</v>
      </c>
      <c r="B686" s="20"/>
      <c r="C686" s="28"/>
      <c r="D686" s="31" t="s">
        <v>1444</v>
      </c>
      <c r="E686" s="30"/>
      <c r="F686" s="24">
        <f>F687+F688</f>
        <v>2581452.21</v>
      </c>
      <c r="G686" s="25">
        <f>G687+G688</f>
        <v>1839929.72</v>
      </c>
      <c r="H686" s="26">
        <f aca="true" t="shared" si="96" ref="H686:H700">F686-G686</f>
        <v>741522.49</v>
      </c>
    </row>
    <row r="687" spans="1:8" ht="11.25">
      <c r="A687" s="27" t="s">
        <v>145</v>
      </c>
      <c r="B687" s="20"/>
      <c r="C687" s="28"/>
      <c r="D687" s="31" t="s">
        <v>1445</v>
      </c>
      <c r="E687" s="30"/>
      <c r="F687" s="24">
        <v>1982682.17</v>
      </c>
      <c r="G687" s="25">
        <v>1420052.48</v>
      </c>
      <c r="H687" s="26">
        <f t="shared" si="96"/>
        <v>562629.69</v>
      </c>
    </row>
    <row r="688" spans="1:8" ht="20.25">
      <c r="A688" s="27" t="s">
        <v>565</v>
      </c>
      <c r="B688" s="20"/>
      <c r="C688" s="28"/>
      <c r="D688" s="31" t="s">
        <v>1446</v>
      </c>
      <c r="E688" s="30"/>
      <c r="F688" s="24">
        <v>598770.04</v>
      </c>
      <c r="G688" s="25">
        <v>419877.24</v>
      </c>
      <c r="H688" s="26">
        <f t="shared" si="96"/>
        <v>178892.80000000005</v>
      </c>
    </row>
    <row r="689" spans="1:8" ht="40.5">
      <c r="A689" s="27" t="s">
        <v>568</v>
      </c>
      <c r="B689" s="20"/>
      <c r="C689" s="28"/>
      <c r="D689" s="31" t="s">
        <v>1447</v>
      </c>
      <c r="E689" s="30"/>
      <c r="F689" s="24">
        <f>F690</f>
        <v>34918</v>
      </c>
      <c r="G689" s="25">
        <f>G690</f>
        <v>12005.3</v>
      </c>
      <c r="H689" s="26">
        <f t="shared" si="96"/>
        <v>22912.7</v>
      </c>
    </row>
    <row r="690" spans="1:8" ht="11.25">
      <c r="A690" s="27" t="s">
        <v>428</v>
      </c>
      <c r="B690" s="20"/>
      <c r="C690" s="28"/>
      <c r="D690" s="31" t="s">
        <v>1448</v>
      </c>
      <c r="E690" s="30"/>
      <c r="F690" s="24">
        <f>F691+F695</f>
        <v>34918</v>
      </c>
      <c r="G690" s="25">
        <f>G691+G695</f>
        <v>12005.3</v>
      </c>
      <c r="H690" s="26">
        <f t="shared" si="96"/>
        <v>22912.7</v>
      </c>
    </row>
    <row r="691" spans="1:8" ht="20.25">
      <c r="A691" s="27" t="s">
        <v>429</v>
      </c>
      <c r="B691" s="20"/>
      <c r="C691" s="28"/>
      <c r="D691" s="31" t="s">
        <v>1449</v>
      </c>
      <c r="E691" s="30"/>
      <c r="F691" s="24">
        <f>F692+F693+F694</f>
        <v>19318</v>
      </c>
      <c r="G691" s="25">
        <f>G692+G693+G694</f>
        <v>11718</v>
      </c>
      <c r="H691" s="26">
        <f t="shared" si="96"/>
        <v>7600</v>
      </c>
    </row>
    <row r="692" spans="1:8" ht="11.25">
      <c r="A692" s="27" t="s">
        <v>145</v>
      </c>
      <c r="B692" s="20"/>
      <c r="C692" s="28"/>
      <c r="D692" s="31" t="s">
        <v>1450</v>
      </c>
      <c r="E692" s="30"/>
      <c r="F692" s="24">
        <v>9000</v>
      </c>
      <c r="G692" s="25">
        <v>9000</v>
      </c>
      <c r="H692" s="26">
        <f t="shared" si="96"/>
        <v>0</v>
      </c>
    </row>
    <row r="693" spans="1:8" ht="11.25">
      <c r="A693" s="27" t="s">
        <v>160</v>
      </c>
      <c r="B693" s="20"/>
      <c r="C693" s="28"/>
      <c r="D693" s="31" t="s">
        <v>1451</v>
      </c>
      <c r="E693" s="30"/>
      <c r="F693" s="24">
        <v>7600</v>
      </c>
      <c r="G693" s="25">
        <v>0</v>
      </c>
      <c r="H693" s="26">
        <f t="shared" si="96"/>
        <v>7600</v>
      </c>
    </row>
    <row r="694" spans="1:8" ht="20.25">
      <c r="A694" s="27" t="s">
        <v>565</v>
      </c>
      <c r="B694" s="20"/>
      <c r="C694" s="28"/>
      <c r="D694" s="31" t="s">
        <v>1452</v>
      </c>
      <c r="E694" s="30"/>
      <c r="F694" s="24">
        <v>2718</v>
      </c>
      <c r="G694" s="25">
        <v>2718</v>
      </c>
      <c r="H694" s="26">
        <f t="shared" si="96"/>
        <v>0</v>
      </c>
    </row>
    <row r="695" spans="1:8" ht="11.25">
      <c r="A695" s="27" t="s">
        <v>430</v>
      </c>
      <c r="B695" s="20"/>
      <c r="C695" s="28"/>
      <c r="D695" s="31" t="s">
        <v>1453</v>
      </c>
      <c r="E695" s="30"/>
      <c r="F695" s="24">
        <f>F696+F697</f>
        <v>15600</v>
      </c>
      <c r="G695" s="25">
        <f>G696+G697</f>
        <v>287.3</v>
      </c>
      <c r="H695" s="26">
        <f t="shared" si="96"/>
        <v>15312.7</v>
      </c>
    </row>
    <row r="696" spans="1:8" ht="11.25">
      <c r="A696" s="27" t="s">
        <v>164</v>
      </c>
      <c r="B696" s="20"/>
      <c r="C696" s="28"/>
      <c r="D696" s="31" t="s">
        <v>1454</v>
      </c>
      <c r="E696" s="30"/>
      <c r="F696" s="24">
        <v>1200</v>
      </c>
      <c r="G696" s="25">
        <v>287.3</v>
      </c>
      <c r="H696" s="26">
        <f t="shared" si="96"/>
        <v>912.7</v>
      </c>
    </row>
    <row r="697" spans="1:8" ht="11.25">
      <c r="A697" s="27" t="s">
        <v>328</v>
      </c>
      <c r="B697" s="20"/>
      <c r="C697" s="28"/>
      <c r="D697" s="31" t="s">
        <v>1455</v>
      </c>
      <c r="E697" s="30"/>
      <c r="F697" s="24">
        <v>14400</v>
      </c>
      <c r="G697" s="25">
        <v>0</v>
      </c>
      <c r="H697" s="26">
        <f t="shared" si="96"/>
        <v>14400</v>
      </c>
    </row>
    <row r="698" spans="1:8" ht="20.25">
      <c r="A698" s="27" t="s">
        <v>569</v>
      </c>
      <c r="B698" s="20"/>
      <c r="C698" s="28"/>
      <c r="D698" s="31" t="s">
        <v>1456</v>
      </c>
      <c r="E698" s="30"/>
      <c r="F698" s="24">
        <f>F699</f>
        <v>2389211.69</v>
      </c>
      <c r="G698" s="25">
        <f>G699</f>
        <v>1342829.55</v>
      </c>
      <c r="H698" s="26">
        <f t="shared" si="96"/>
        <v>1046382.1399999999</v>
      </c>
    </row>
    <row r="699" spans="1:8" ht="20.25">
      <c r="A699" s="27" t="s">
        <v>570</v>
      </c>
      <c r="B699" s="20"/>
      <c r="C699" s="28"/>
      <c r="D699" s="31" t="s">
        <v>1457</v>
      </c>
      <c r="E699" s="30"/>
      <c r="F699" s="24">
        <f>F700</f>
        <v>2389211.69</v>
      </c>
      <c r="G699" s="25">
        <f>G700</f>
        <v>1342829.55</v>
      </c>
      <c r="H699" s="26">
        <f t="shared" si="96"/>
        <v>1046382.1399999999</v>
      </c>
    </row>
    <row r="700" spans="1:8" ht="40.5">
      <c r="A700" s="27" t="s">
        <v>572</v>
      </c>
      <c r="B700" s="20"/>
      <c r="C700" s="28"/>
      <c r="D700" s="31" t="s">
        <v>1458</v>
      </c>
      <c r="E700" s="30"/>
      <c r="F700" s="24">
        <f>F701+F709</f>
        <v>2389211.69</v>
      </c>
      <c r="G700" s="25">
        <f>G701+G709</f>
        <v>1342829.55</v>
      </c>
      <c r="H700" s="26">
        <f t="shared" si="96"/>
        <v>1046382.1399999999</v>
      </c>
    </row>
    <row r="701" spans="1:8" ht="11.25">
      <c r="A701" s="27" t="s">
        <v>428</v>
      </c>
      <c r="B701" s="20"/>
      <c r="C701" s="28"/>
      <c r="D701" s="31" t="s">
        <v>1459</v>
      </c>
      <c r="E701" s="30"/>
      <c r="F701" s="24">
        <f>F702+F708</f>
        <v>1642367.54</v>
      </c>
      <c r="G701" s="25">
        <f>G702+G708</f>
        <v>902855.16</v>
      </c>
      <c r="H701" s="26"/>
    </row>
    <row r="702" spans="1:8" ht="11.25">
      <c r="A702" s="27" t="s">
        <v>430</v>
      </c>
      <c r="B702" s="20"/>
      <c r="C702" s="28"/>
      <c r="D702" s="31" t="s">
        <v>1460</v>
      </c>
      <c r="E702" s="30"/>
      <c r="F702" s="24">
        <f>F703+F704+F705+F706+F707</f>
        <v>1548067.54</v>
      </c>
      <c r="G702" s="25">
        <f>G703+G704+G705+G706+G707</f>
        <v>825555.16</v>
      </c>
      <c r="H702" s="26">
        <f aca="true" t="shared" si="97" ref="H702:H721">F702-G702</f>
        <v>722512.38</v>
      </c>
    </row>
    <row r="703" spans="1:8" ht="11.25">
      <c r="A703" s="27" t="s">
        <v>150</v>
      </c>
      <c r="B703" s="20"/>
      <c r="C703" s="28"/>
      <c r="D703" s="31" t="s">
        <v>1461</v>
      </c>
      <c r="E703" s="30"/>
      <c r="F703" s="24">
        <v>279287.36</v>
      </c>
      <c r="G703" s="25">
        <v>149020.41</v>
      </c>
      <c r="H703" s="26">
        <f t="shared" si="97"/>
        <v>130266.94999999998</v>
      </c>
    </row>
    <row r="704" spans="1:8" ht="11.25">
      <c r="A704" s="27" t="s">
        <v>164</v>
      </c>
      <c r="B704" s="20"/>
      <c r="C704" s="28"/>
      <c r="D704" s="31" t="s">
        <v>1462</v>
      </c>
      <c r="E704" s="30"/>
      <c r="F704" s="24">
        <v>2500</v>
      </c>
      <c r="G704" s="25">
        <v>2500</v>
      </c>
      <c r="H704" s="26">
        <f t="shared" si="97"/>
        <v>0</v>
      </c>
    </row>
    <row r="705" spans="1:8" ht="11.25">
      <c r="A705" s="27" t="s">
        <v>166</v>
      </c>
      <c r="B705" s="20"/>
      <c r="C705" s="28"/>
      <c r="D705" s="31" t="s">
        <v>1463</v>
      </c>
      <c r="E705" s="30"/>
      <c r="F705" s="24">
        <v>407262.34</v>
      </c>
      <c r="G705" s="25">
        <v>184039.76</v>
      </c>
      <c r="H705" s="26">
        <f t="shared" si="97"/>
        <v>223222.58000000002</v>
      </c>
    </row>
    <row r="706" spans="1:8" ht="20.25">
      <c r="A706" s="27" t="s">
        <v>463</v>
      </c>
      <c r="B706" s="20"/>
      <c r="C706" s="28"/>
      <c r="D706" s="31" t="s">
        <v>1464</v>
      </c>
      <c r="E706" s="30"/>
      <c r="F706" s="24">
        <v>172876.32</v>
      </c>
      <c r="G706" s="25">
        <v>114581.89</v>
      </c>
      <c r="H706" s="26">
        <f t="shared" si="97"/>
        <v>58294.43000000001</v>
      </c>
    </row>
    <row r="707" spans="1:8" ht="11.25">
      <c r="A707" s="27" t="s">
        <v>328</v>
      </c>
      <c r="B707" s="20"/>
      <c r="C707" s="28"/>
      <c r="D707" s="31" t="s">
        <v>1465</v>
      </c>
      <c r="E707" s="30"/>
      <c r="F707" s="24">
        <v>686141.52</v>
      </c>
      <c r="G707" s="25">
        <v>375413.1</v>
      </c>
      <c r="H707" s="26">
        <f t="shared" si="97"/>
        <v>310728.42000000004</v>
      </c>
    </row>
    <row r="708" spans="1:8" ht="11.25">
      <c r="A708" s="27" t="s">
        <v>154</v>
      </c>
      <c r="B708" s="20"/>
      <c r="C708" s="28"/>
      <c r="D708" s="31" t="s">
        <v>1466</v>
      </c>
      <c r="E708" s="30"/>
      <c r="F708" s="24">
        <v>94300</v>
      </c>
      <c r="G708" s="25">
        <v>77300</v>
      </c>
      <c r="H708" s="26">
        <f t="shared" si="97"/>
        <v>17000</v>
      </c>
    </row>
    <row r="709" spans="1:8" ht="11.25">
      <c r="A709" s="27" t="s">
        <v>431</v>
      </c>
      <c r="B709" s="20"/>
      <c r="C709" s="28"/>
      <c r="D709" s="31" t="s">
        <v>1467</v>
      </c>
      <c r="E709" s="30"/>
      <c r="F709" s="24">
        <f>F710+F711</f>
        <v>746844.1499999999</v>
      </c>
      <c r="G709" s="25">
        <f>G710+G711</f>
        <v>439974.39</v>
      </c>
      <c r="H709" s="26">
        <f t="shared" si="97"/>
        <v>306869.7599999999</v>
      </c>
    </row>
    <row r="710" spans="1:8" ht="20.25">
      <c r="A710" s="27" t="s">
        <v>156</v>
      </c>
      <c r="B710" s="20"/>
      <c r="C710" s="28"/>
      <c r="D710" s="31" t="s">
        <v>1468</v>
      </c>
      <c r="E710" s="30"/>
      <c r="F710" s="24">
        <v>170681.57</v>
      </c>
      <c r="G710" s="25">
        <v>109465</v>
      </c>
      <c r="H710" s="26">
        <f t="shared" si="97"/>
        <v>61216.57000000001</v>
      </c>
    </row>
    <row r="711" spans="1:8" ht="20.25">
      <c r="A711" s="27" t="s">
        <v>157</v>
      </c>
      <c r="B711" s="20"/>
      <c r="C711" s="28"/>
      <c r="D711" s="31" t="s">
        <v>1469</v>
      </c>
      <c r="E711" s="30"/>
      <c r="F711" s="24">
        <v>576162.58</v>
      </c>
      <c r="G711" s="25">
        <v>330509.39</v>
      </c>
      <c r="H711" s="26">
        <f t="shared" si="97"/>
        <v>245653.18999999994</v>
      </c>
    </row>
    <row r="712" spans="1:8" ht="40.5">
      <c r="A712" s="27" t="s">
        <v>598</v>
      </c>
      <c r="B712" s="20"/>
      <c r="C712" s="28"/>
      <c r="D712" s="31" t="s">
        <v>1470</v>
      </c>
      <c r="E712" s="30"/>
      <c r="F712" s="24">
        <f>F713</f>
        <v>4011353.36</v>
      </c>
      <c r="G712" s="25">
        <f>G713</f>
        <v>2775425</v>
      </c>
      <c r="H712" s="26">
        <f t="shared" si="97"/>
        <v>1235928.3599999999</v>
      </c>
    </row>
    <row r="713" spans="1:8" ht="11.25">
      <c r="A713" s="27" t="s">
        <v>599</v>
      </c>
      <c r="B713" s="20"/>
      <c r="C713" s="28"/>
      <c r="D713" s="31" t="s">
        <v>1471</v>
      </c>
      <c r="E713" s="30"/>
      <c r="F713" s="24">
        <f>F715+F718</f>
        <v>4011353.36</v>
      </c>
      <c r="G713" s="25">
        <f>G714+G718</f>
        <v>2775425</v>
      </c>
      <c r="H713" s="26">
        <f t="shared" si="97"/>
        <v>1235928.3599999999</v>
      </c>
    </row>
    <row r="714" spans="1:8" ht="60.75">
      <c r="A714" s="27" t="s">
        <v>600</v>
      </c>
      <c r="B714" s="20"/>
      <c r="C714" s="28"/>
      <c r="D714" s="31" t="s">
        <v>1472</v>
      </c>
      <c r="E714" s="30"/>
      <c r="F714" s="24">
        <f aca="true" t="shared" si="98" ref="F714:G716">F715</f>
        <v>3986353.36</v>
      </c>
      <c r="G714" s="25">
        <f t="shared" si="98"/>
        <v>2750425</v>
      </c>
      <c r="H714" s="26">
        <f t="shared" si="97"/>
        <v>1235928.3599999999</v>
      </c>
    </row>
    <row r="715" spans="1:8" ht="11.25">
      <c r="A715" s="27" t="s">
        <v>428</v>
      </c>
      <c r="B715" s="20"/>
      <c r="C715" s="28"/>
      <c r="D715" s="31" t="s">
        <v>1473</v>
      </c>
      <c r="E715" s="30"/>
      <c r="F715" s="24">
        <f t="shared" si="98"/>
        <v>3986353.36</v>
      </c>
      <c r="G715" s="25">
        <f t="shared" si="98"/>
        <v>2750425</v>
      </c>
      <c r="H715" s="26">
        <f t="shared" si="97"/>
        <v>1235928.3599999999</v>
      </c>
    </row>
    <row r="716" spans="1:8" ht="20.25">
      <c r="A716" s="27" t="s">
        <v>434</v>
      </c>
      <c r="B716" s="20"/>
      <c r="C716" s="28"/>
      <c r="D716" s="31" t="s">
        <v>1474</v>
      </c>
      <c r="E716" s="30"/>
      <c r="F716" s="24">
        <f t="shared" si="98"/>
        <v>3986353.36</v>
      </c>
      <c r="G716" s="25">
        <f t="shared" si="98"/>
        <v>2750425</v>
      </c>
      <c r="H716" s="26">
        <f t="shared" si="97"/>
        <v>1235928.3599999999</v>
      </c>
    </row>
    <row r="717" spans="1:8" ht="30">
      <c r="A717" s="27" t="s">
        <v>308</v>
      </c>
      <c r="B717" s="20"/>
      <c r="C717" s="28"/>
      <c r="D717" s="31" t="s">
        <v>1475</v>
      </c>
      <c r="E717" s="30"/>
      <c r="F717" s="24">
        <v>3986353.36</v>
      </c>
      <c r="G717" s="25">
        <v>2750425</v>
      </c>
      <c r="H717" s="26">
        <f t="shared" si="97"/>
        <v>1235928.3599999999</v>
      </c>
    </row>
    <row r="718" spans="1:8" ht="20.25">
      <c r="A718" s="27" t="s">
        <v>601</v>
      </c>
      <c r="B718" s="20"/>
      <c r="C718" s="28"/>
      <c r="D718" s="31" t="s">
        <v>1476</v>
      </c>
      <c r="E718" s="30"/>
      <c r="F718" s="24">
        <f aca="true" t="shared" si="99" ref="F718:G720">F719</f>
        <v>25000</v>
      </c>
      <c r="G718" s="25">
        <f t="shared" si="99"/>
        <v>25000</v>
      </c>
      <c r="H718" s="26">
        <f t="shared" si="97"/>
        <v>0</v>
      </c>
    </row>
    <row r="719" spans="1:8" ht="11.25">
      <c r="A719" s="27" t="s">
        <v>428</v>
      </c>
      <c r="B719" s="20"/>
      <c r="C719" s="28"/>
      <c r="D719" s="31" t="s">
        <v>1477</v>
      </c>
      <c r="E719" s="30"/>
      <c r="F719" s="24">
        <f t="shared" si="99"/>
        <v>25000</v>
      </c>
      <c r="G719" s="25">
        <f t="shared" si="99"/>
        <v>25000</v>
      </c>
      <c r="H719" s="26">
        <f t="shared" si="97"/>
        <v>0</v>
      </c>
    </row>
    <row r="720" spans="1:8" ht="20.25">
      <c r="A720" s="27" t="s">
        <v>434</v>
      </c>
      <c r="B720" s="20"/>
      <c r="C720" s="28"/>
      <c r="D720" s="31" t="s">
        <v>1478</v>
      </c>
      <c r="E720" s="30"/>
      <c r="F720" s="24">
        <f t="shared" si="99"/>
        <v>25000</v>
      </c>
      <c r="G720" s="25">
        <f t="shared" si="99"/>
        <v>25000</v>
      </c>
      <c r="H720" s="26">
        <f t="shared" si="97"/>
        <v>0</v>
      </c>
    </row>
    <row r="721" spans="1:8" ht="30">
      <c r="A721" s="27" t="s">
        <v>308</v>
      </c>
      <c r="B721" s="20"/>
      <c r="C721" s="28"/>
      <c r="D721" s="31" t="s">
        <v>1479</v>
      </c>
      <c r="E721" s="30"/>
      <c r="F721" s="24">
        <v>25000</v>
      </c>
      <c r="G721" s="25">
        <v>25000</v>
      </c>
      <c r="H721" s="26">
        <f t="shared" si="97"/>
        <v>0</v>
      </c>
    </row>
    <row r="722" spans="1:8" ht="24">
      <c r="A722" s="53" t="s">
        <v>438</v>
      </c>
      <c r="B722" s="20"/>
      <c r="C722" s="28"/>
      <c r="D722" s="48" t="s">
        <v>1482</v>
      </c>
      <c r="E722" s="30"/>
      <c r="F722" s="49">
        <f>F723+F748+F765+F775</f>
        <v>49518444.44</v>
      </c>
      <c r="G722" s="50">
        <f>G723+G748+G765+G775</f>
        <v>30751548.009999998</v>
      </c>
      <c r="H722" s="51">
        <f aca="true" t="shared" si="100" ref="H722:H739">IF(ISNUMBER(F722),F722,0)-IF(ISNUMBER(G722),G722,0)</f>
        <v>18766896.43</v>
      </c>
    </row>
    <row r="723" spans="1:8" ht="71.25">
      <c r="A723" s="27" t="s">
        <v>585</v>
      </c>
      <c r="B723" s="20"/>
      <c r="C723" s="28"/>
      <c r="D723" s="31" t="s">
        <v>1483</v>
      </c>
      <c r="E723" s="30"/>
      <c r="F723" s="24">
        <f>F724+F736</f>
        <v>7909520.29</v>
      </c>
      <c r="G723" s="25">
        <f>G724+G736</f>
        <v>5315214.68</v>
      </c>
      <c r="H723" s="26">
        <f t="shared" si="100"/>
        <v>2594305.6100000003</v>
      </c>
    </row>
    <row r="724" spans="1:8" ht="20.25">
      <c r="A724" s="27" t="s">
        <v>563</v>
      </c>
      <c r="B724" s="20"/>
      <c r="C724" s="28"/>
      <c r="D724" s="31" t="s">
        <v>1484</v>
      </c>
      <c r="E724" s="30"/>
      <c r="F724" s="24">
        <f>F725+F730</f>
        <v>6454229.12</v>
      </c>
      <c r="G724" s="25">
        <f>G725+G730</f>
        <v>4331521.74</v>
      </c>
      <c r="H724" s="26">
        <f t="shared" si="100"/>
        <v>2122707.38</v>
      </c>
    </row>
    <row r="725" spans="1:8" ht="40.5">
      <c r="A725" s="27" t="s">
        <v>564</v>
      </c>
      <c r="B725" s="20"/>
      <c r="C725" s="28"/>
      <c r="D725" s="31" t="s">
        <v>1485</v>
      </c>
      <c r="E725" s="30"/>
      <c r="F725" s="24">
        <f>F726</f>
        <v>6452669.12</v>
      </c>
      <c r="G725" s="25">
        <f>G726</f>
        <v>4329998.82</v>
      </c>
      <c r="H725" s="26">
        <f t="shared" si="100"/>
        <v>2122670.3</v>
      </c>
    </row>
    <row r="726" spans="1:8" ht="11.25">
      <c r="A726" s="27" t="s">
        <v>428</v>
      </c>
      <c r="B726" s="20"/>
      <c r="C726" s="28"/>
      <c r="D726" s="31" t="s">
        <v>1486</v>
      </c>
      <c r="E726" s="30"/>
      <c r="F726" s="24">
        <f>F727</f>
        <v>6452669.12</v>
      </c>
      <c r="G726" s="25">
        <f>G727</f>
        <v>4329998.82</v>
      </c>
      <c r="H726" s="26">
        <f t="shared" si="100"/>
        <v>2122670.3</v>
      </c>
    </row>
    <row r="727" spans="1:8" ht="20.25">
      <c r="A727" s="27" t="s">
        <v>429</v>
      </c>
      <c r="B727" s="20"/>
      <c r="C727" s="28"/>
      <c r="D727" s="31" t="s">
        <v>1487</v>
      </c>
      <c r="E727" s="30"/>
      <c r="F727" s="24">
        <f>F728+F729</f>
        <v>6452669.12</v>
      </c>
      <c r="G727" s="25">
        <f>G728+G729</f>
        <v>4329998.82</v>
      </c>
      <c r="H727" s="26">
        <f t="shared" si="100"/>
        <v>2122670.3</v>
      </c>
    </row>
    <row r="728" spans="1:8" ht="11.25">
      <c r="A728" s="27" t="s">
        <v>145</v>
      </c>
      <c r="B728" s="20"/>
      <c r="C728" s="28"/>
      <c r="D728" s="31" t="s">
        <v>1488</v>
      </c>
      <c r="E728" s="30"/>
      <c r="F728" s="24">
        <f>F786</f>
        <v>4955967.07</v>
      </c>
      <c r="G728" s="25">
        <f>G786</f>
        <v>3344509.2</v>
      </c>
      <c r="H728" s="26">
        <f t="shared" si="100"/>
        <v>1611457.87</v>
      </c>
    </row>
    <row r="729" spans="1:8" ht="20.25">
      <c r="A729" s="27" t="s">
        <v>565</v>
      </c>
      <c r="B729" s="20"/>
      <c r="C729" s="28"/>
      <c r="D729" s="31" t="s">
        <v>1489</v>
      </c>
      <c r="E729" s="30"/>
      <c r="F729" s="24">
        <f>F787</f>
        <v>1496702.05</v>
      </c>
      <c r="G729" s="25">
        <f>G787</f>
        <v>985489.62</v>
      </c>
      <c r="H729" s="26">
        <f t="shared" si="100"/>
        <v>511212.43000000005</v>
      </c>
    </row>
    <row r="730" spans="1:8" ht="30">
      <c r="A730" s="27" t="s">
        <v>590</v>
      </c>
      <c r="B730" s="20"/>
      <c r="C730" s="28"/>
      <c r="D730" s="31" t="s">
        <v>1490</v>
      </c>
      <c r="E730" s="30"/>
      <c r="F730" s="24">
        <f>F731</f>
        <v>1560</v>
      </c>
      <c r="G730" s="25">
        <f>G731</f>
        <v>1522.92</v>
      </c>
      <c r="H730" s="26">
        <f t="shared" si="100"/>
        <v>37.07999999999993</v>
      </c>
    </row>
    <row r="731" spans="1:8" ht="11.25">
      <c r="A731" s="27" t="s">
        <v>428</v>
      </c>
      <c r="B731" s="20"/>
      <c r="C731" s="28"/>
      <c r="D731" s="31" t="s">
        <v>1491</v>
      </c>
      <c r="E731" s="30"/>
      <c r="F731" s="24">
        <f>F732+F734</f>
        <v>1560</v>
      </c>
      <c r="G731" s="25">
        <f>G732+G734</f>
        <v>1522.92</v>
      </c>
      <c r="H731" s="26">
        <f t="shared" si="100"/>
        <v>37.07999999999993</v>
      </c>
    </row>
    <row r="732" spans="1:8" ht="20.25">
      <c r="A732" s="27" t="s">
        <v>429</v>
      </c>
      <c r="B732" s="20"/>
      <c r="C732" s="28"/>
      <c r="D732" s="31" t="s">
        <v>1492</v>
      </c>
      <c r="E732" s="30"/>
      <c r="F732" s="24">
        <f>F733</f>
        <v>837.08</v>
      </c>
      <c r="G732" s="25">
        <f>G733</f>
        <v>800</v>
      </c>
      <c r="H732" s="26">
        <f t="shared" si="100"/>
        <v>37.08000000000004</v>
      </c>
    </row>
    <row r="733" spans="1:8" ht="11.25">
      <c r="A733" s="27" t="s">
        <v>160</v>
      </c>
      <c r="B733" s="20"/>
      <c r="C733" s="28"/>
      <c r="D733" s="31" t="s">
        <v>1493</v>
      </c>
      <c r="E733" s="30"/>
      <c r="F733" s="24">
        <f>F791</f>
        <v>837.08</v>
      </c>
      <c r="G733" s="25">
        <f>G791</f>
        <v>800</v>
      </c>
      <c r="H733" s="26">
        <f t="shared" si="100"/>
        <v>37.08000000000004</v>
      </c>
    </row>
    <row r="734" spans="1:8" ht="11.25">
      <c r="A734" s="27" t="s">
        <v>430</v>
      </c>
      <c r="B734" s="20"/>
      <c r="C734" s="28"/>
      <c r="D734" s="31" t="s">
        <v>1494</v>
      </c>
      <c r="E734" s="30"/>
      <c r="F734" s="24">
        <f>F735</f>
        <v>722.92</v>
      </c>
      <c r="G734" s="25">
        <f>G735</f>
        <v>722.92</v>
      </c>
      <c r="H734" s="26">
        <f t="shared" si="100"/>
        <v>0</v>
      </c>
    </row>
    <row r="735" spans="1:8" ht="11.25">
      <c r="A735" s="27" t="s">
        <v>164</v>
      </c>
      <c r="B735" s="20"/>
      <c r="C735" s="28"/>
      <c r="D735" s="31" t="s">
        <v>1495</v>
      </c>
      <c r="E735" s="30"/>
      <c r="F735" s="24">
        <f>F793</f>
        <v>722.92</v>
      </c>
      <c r="G735" s="25">
        <f>G793</f>
        <v>722.92</v>
      </c>
      <c r="H735" s="26">
        <f t="shared" si="100"/>
        <v>0</v>
      </c>
    </row>
    <row r="736" spans="1:8" ht="20.25">
      <c r="A736" s="27" t="s">
        <v>566</v>
      </c>
      <c r="B736" s="20"/>
      <c r="C736" s="28"/>
      <c r="D736" s="31" t="s">
        <v>1496</v>
      </c>
      <c r="E736" s="30"/>
      <c r="F736" s="24">
        <f>F737+F742</f>
        <v>1455291.1700000002</v>
      </c>
      <c r="G736" s="25">
        <f>G737+G742</f>
        <v>983692.94</v>
      </c>
      <c r="H736" s="26">
        <f t="shared" si="100"/>
        <v>471598.2300000002</v>
      </c>
    </row>
    <row r="737" spans="1:8" ht="40.5">
      <c r="A737" s="27" t="s">
        <v>567</v>
      </c>
      <c r="B737" s="20"/>
      <c r="C737" s="28"/>
      <c r="D737" s="31" t="s">
        <v>1497</v>
      </c>
      <c r="E737" s="30"/>
      <c r="F737" s="24">
        <f>F738</f>
        <v>1442390.58</v>
      </c>
      <c r="G737" s="25">
        <f>G738</f>
        <v>971117.35</v>
      </c>
      <c r="H737" s="26">
        <f t="shared" si="100"/>
        <v>471273.2300000001</v>
      </c>
    </row>
    <row r="738" spans="1:8" ht="11.25">
      <c r="A738" s="27" t="s">
        <v>428</v>
      </c>
      <c r="B738" s="20"/>
      <c r="C738" s="28"/>
      <c r="D738" s="31" t="s">
        <v>1498</v>
      </c>
      <c r="E738" s="30"/>
      <c r="F738" s="24">
        <f>F739</f>
        <v>1442390.58</v>
      </c>
      <c r="G738" s="25">
        <f>G739</f>
        <v>971117.35</v>
      </c>
      <c r="H738" s="26">
        <f t="shared" si="100"/>
        <v>471273.2300000001</v>
      </c>
    </row>
    <row r="739" spans="1:8" ht="20.25">
      <c r="A739" s="27" t="s">
        <v>429</v>
      </c>
      <c r="B739" s="20"/>
      <c r="C739" s="28"/>
      <c r="D739" s="31" t="s">
        <v>1499</v>
      </c>
      <c r="E739" s="30"/>
      <c r="F739" s="24">
        <f>F740+F741</f>
        <v>1442390.58</v>
      </c>
      <c r="G739" s="25">
        <f>G740+G741</f>
        <v>971117.35</v>
      </c>
      <c r="H739" s="26">
        <f t="shared" si="100"/>
        <v>471273.2300000001</v>
      </c>
    </row>
    <row r="740" spans="1:8" ht="11.25">
      <c r="A740" s="27" t="s">
        <v>145</v>
      </c>
      <c r="B740" s="20"/>
      <c r="C740" s="28"/>
      <c r="D740" s="31" t="s">
        <v>1500</v>
      </c>
      <c r="E740" s="30"/>
      <c r="F740" s="24">
        <f>F832</f>
        <v>1107826.87</v>
      </c>
      <c r="G740" s="25">
        <f>G832</f>
        <v>780968.01</v>
      </c>
      <c r="H740" s="26">
        <f aca="true" t="shared" si="101" ref="H740:H753">F740-G740</f>
        <v>326858.8600000001</v>
      </c>
    </row>
    <row r="741" spans="1:8" ht="20.25">
      <c r="A741" s="27" t="s">
        <v>565</v>
      </c>
      <c r="B741" s="20"/>
      <c r="C741" s="28"/>
      <c r="D741" s="31" t="s">
        <v>1501</v>
      </c>
      <c r="E741" s="30"/>
      <c r="F741" s="24">
        <f>F833</f>
        <v>334563.71</v>
      </c>
      <c r="G741" s="25">
        <f>G833</f>
        <v>190149.34</v>
      </c>
      <c r="H741" s="26">
        <f t="shared" si="101"/>
        <v>144414.37000000002</v>
      </c>
    </row>
    <row r="742" spans="1:8" ht="40.5">
      <c r="A742" s="27" t="s">
        <v>568</v>
      </c>
      <c r="B742" s="20"/>
      <c r="C742" s="28"/>
      <c r="D742" s="31" t="s">
        <v>1502</v>
      </c>
      <c r="E742" s="30"/>
      <c r="F742" s="24">
        <f>F743</f>
        <v>12900.59</v>
      </c>
      <c r="G742" s="25">
        <f>G743</f>
        <v>12575.59</v>
      </c>
      <c r="H742" s="26">
        <f t="shared" si="101"/>
        <v>325</v>
      </c>
    </row>
    <row r="743" spans="1:8" ht="11.25">
      <c r="A743" s="27" t="s">
        <v>428</v>
      </c>
      <c r="B743" s="20"/>
      <c r="C743" s="28"/>
      <c r="D743" s="31" t="s">
        <v>1503</v>
      </c>
      <c r="E743" s="30"/>
      <c r="F743" s="24">
        <f>F744</f>
        <v>12900.59</v>
      </c>
      <c r="G743" s="25">
        <f>G744</f>
        <v>12575.59</v>
      </c>
      <c r="H743" s="26">
        <f t="shared" si="101"/>
        <v>325</v>
      </c>
    </row>
    <row r="744" spans="1:8" ht="20.25">
      <c r="A744" s="27" t="s">
        <v>429</v>
      </c>
      <c r="B744" s="20"/>
      <c r="C744" s="28"/>
      <c r="D744" s="31" t="s">
        <v>1504</v>
      </c>
      <c r="E744" s="30"/>
      <c r="F744" s="24">
        <f>F745+F746+F747</f>
        <v>12900.59</v>
      </c>
      <c r="G744" s="25">
        <f>G745+G746+G747</f>
        <v>12575.59</v>
      </c>
      <c r="H744" s="26">
        <f t="shared" si="101"/>
        <v>325</v>
      </c>
    </row>
    <row r="745" spans="1:8" ht="11.25">
      <c r="A745" s="27" t="s">
        <v>145</v>
      </c>
      <c r="B745" s="20"/>
      <c r="C745" s="28"/>
      <c r="D745" s="31" t="s">
        <v>1505</v>
      </c>
      <c r="E745" s="30"/>
      <c r="F745" s="24">
        <f aca="true" t="shared" si="102" ref="F745:G747">F837</f>
        <v>8000</v>
      </c>
      <c r="G745" s="25">
        <f t="shared" si="102"/>
        <v>8000</v>
      </c>
      <c r="H745" s="26">
        <f t="shared" si="101"/>
        <v>0</v>
      </c>
    </row>
    <row r="746" spans="1:8" ht="11.25">
      <c r="A746" s="27" t="s">
        <v>160</v>
      </c>
      <c r="B746" s="20"/>
      <c r="C746" s="28"/>
      <c r="D746" s="31" t="s">
        <v>1506</v>
      </c>
      <c r="E746" s="30"/>
      <c r="F746" s="24">
        <f t="shared" si="102"/>
        <v>2484.59</v>
      </c>
      <c r="G746" s="25">
        <f t="shared" si="102"/>
        <v>2159.59</v>
      </c>
      <c r="H746" s="26">
        <f t="shared" si="101"/>
        <v>325</v>
      </c>
    </row>
    <row r="747" spans="1:8" ht="20.25">
      <c r="A747" s="27" t="s">
        <v>565</v>
      </c>
      <c r="B747" s="20"/>
      <c r="C747" s="28"/>
      <c r="D747" s="31" t="s">
        <v>1507</v>
      </c>
      <c r="E747" s="30"/>
      <c r="F747" s="24">
        <f t="shared" si="102"/>
        <v>2416</v>
      </c>
      <c r="G747" s="25">
        <f t="shared" si="102"/>
        <v>2416</v>
      </c>
      <c r="H747" s="26">
        <f t="shared" si="101"/>
        <v>0</v>
      </c>
    </row>
    <row r="748" spans="1:8" ht="20.25">
      <c r="A748" s="27" t="s">
        <v>569</v>
      </c>
      <c r="B748" s="20"/>
      <c r="C748" s="28"/>
      <c r="D748" s="31" t="s">
        <v>1508</v>
      </c>
      <c r="E748" s="30"/>
      <c r="F748" s="24">
        <f>F749</f>
        <v>3650003.87</v>
      </c>
      <c r="G748" s="25">
        <f>G749</f>
        <v>1514772.67</v>
      </c>
      <c r="H748" s="26">
        <f t="shared" si="101"/>
        <v>2135231.2</v>
      </c>
    </row>
    <row r="749" spans="1:8" ht="20.25">
      <c r="A749" s="27" t="s">
        <v>570</v>
      </c>
      <c r="B749" s="20"/>
      <c r="C749" s="28"/>
      <c r="D749" s="31" t="s">
        <v>1509</v>
      </c>
      <c r="E749" s="30"/>
      <c r="F749" s="24">
        <f>F750+F754</f>
        <v>3650003.87</v>
      </c>
      <c r="G749" s="25">
        <f>G750+G754</f>
        <v>1514772.67</v>
      </c>
      <c r="H749" s="26">
        <f t="shared" si="101"/>
        <v>2135231.2</v>
      </c>
    </row>
    <row r="750" spans="1:8" ht="40.5">
      <c r="A750" s="27" t="s">
        <v>571</v>
      </c>
      <c r="B750" s="20"/>
      <c r="C750" s="28"/>
      <c r="D750" s="31" t="s">
        <v>1510</v>
      </c>
      <c r="E750" s="30"/>
      <c r="F750" s="24">
        <f aca="true" t="shared" si="103" ref="F750:G752">F751</f>
        <v>461719.42</v>
      </c>
      <c r="G750" s="25">
        <f t="shared" si="103"/>
        <v>62503.7</v>
      </c>
      <c r="H750" s="26">
        <f t="shared" si="101"/>
        <v>399215.72</v>
      </c>
    </row>
    <row r="751" spans="1:8" ht="11.25">
      <c r="A751" s="27" t="s">
        <v>428</v>
      </c>
      <c r="B751" s="20"/>
      <c r="C751" s="28"/>
      <c r="D751" s="31" t="s">
        <v>1511</v>
      </c>
      <c r="E751" s="30"/>
      <c r="F751" s="24">
        <f t="shared" si="103"/>
        <v>461719.42</v>
      </c>
      <c r="G751" s="25">
        <f t="shared" si="103"/>
        <v>62503.7</v>
      </c>
      <c r="H751" s="26">
        <f t="shared" si="101"/>
        <v>399215.72</v>
      </c>
    </row>
    <row r="752" spans="1:8" ht="11.25">
      <c r="A752" s="27" t="s">
        <v>430</v>
      </c>
      <c r="B752" s="20"/>
      <c r="C752" s="28"/>
      <c r="D752" s="31" t="s">
        <v>1512</v>
      </c>
      <c r="E752" s="30"/>
      <c r="F752" s="24">
        <f t="shared" si="103"/>
        <v>461719.42</v>
      </c>
      <c r="G752" s="25">
        <f t="shared" si="103"/>
        <v>62503.7</v>
      </c>
      <c r="H752" s="26">
        <f t="shared" si="101"/>
        <v>399215.72</v>
      </c>
    </row>
    <row r="753" spans="1:8" ht="20.25">
      <c r="A753" s="27" t="s">
        <v>463</v>
      </c>
      <c r="B753" s="20"/>
      <c r="C753" s="28"/>
      <c r="D753" s="31" t="s">
        <v>1513</v>
      </c>
      <c r="E753" s="30"/>
      <c r="F753" s="24">
        <f>F799</f>
        <v>461719.42</v>
      </c>
      <c r="G753" s="25">
        <f>G799</f>
        <v>62503.7</v>
      </c>
      <c r="H753" s="26">
        <f t="shared" si="101"/>
        <v>399215.72</v>
      </c>
    </row>
    <row r="754" spans="1:8" ht="40.5">
      <c r="A754" s="27" t="s">
        <v>572</v>
      </c>
      <c r="B754" s="20"/>
      <c r="C754" s="28"/>
      <c r="D754" s="31" t="s">
        <v>1514</v>
      </c>
      <c r="E754" s="30"/>
      <c r="F754" s="24">
        <f>F755+F762</f>
        <v>3188284.45</v>
      </c>
      <c r="G754" s="25">
        <f>G755+G762</f>
        <v>1452268.97</v>
      </c>
      <c r="H754" s="26">
        <f aca="true" t="shared" si="104" ref="H754:H779">F754-G754</f>
        <v>1736015.4800000002</v>
      </c>
    </row>
    <row r="755" spans="1:8" ht="11.25">
      <c r="A755" s="27" t="s">
        <v>428</v>
      </c>
      <c r="B755" s="20"/>
      <c r="C755" s="28"/>
      <c r="D755" s="31" t="s">
        <v>1515</v>
      </c>
      <c r="E755" s="30"/>
      <c r="F755" s="24">
        <f>F756+F761</f>
        <v>1997323.88</v>
      </c>
      <c r="G755" s="25">
        <f>G756+G761</f>
        <v>980593.97</v>
      </c>
      <c r="H755" s="26">
        <f t="shared" si="104"/>
        <v>1016729.9099999999</v>
      </c>
    </row>
    <row r="756" spans="1:8" ht="11.25">
      <c r="A756" s="27" t="s">
        <v>430</v>
      </c>
      <c r="B756" s="20"/>
      <c r="C756" s="28"/>
      <c r="D756" s="31" t="s">
        <v>1516</v>
      </c>
      <c r="E756" s="30"/>
      <c r="F756" s="24">
        <f>F757+F758+F759+F760</f>
        <v>1452723.88</v>
      </c>
      <c r="G756" s="25">
        <f>G757+G758+G759+G760</f>
        <v>684593.97</v>
      </c>
      <c r="H756" s="26">
        <f t="shared" si="104"/>
        <v>768129.9099999999</v>
      </c>
    </row>
    <row r="757" spans="1:8" ht="11.25">
      <c r="A757" s="27" t="s">
        <v>150</v>
      </c>
      <c r="B757" s="20"/>
      <c r="C757" s="28"/>
      <c r="D757" s="31" t="s">
        <v>1517</v>
      </c>
      <c r="E757" s="30"/>
      <c r="F757" s="24">
        <f>F803+F845</f>
        <v>120599.28</v>
      </c>
      <c r="G757" s="25">
        <f>G803+G845</f>
        <v>59339.34</v>
      </c>
      <c r="H757" s="26">
        <f t="shared" si="104"/>
        <v>61259.94</v>
      </c>
    </row>
    <row r="758" spans="1:8" ht="11.25">
      <c r="A758" s="27" t="s">
        <v>166</v>
      </c>
      <c r="B758" s="20"/>
      <c r="C758" s="28"/>
      <c r="D758" s="31" t="s">
        <v>1518</v>
      </c>
      <c r="E758" s="30"/>
      <c r="F758" s="24">
        <f>F804</f>
        <v>356372.04</v>
      </c>
      <c r="G758" s="25">
        <f>G804</f>
        <v>191112.98</v>
      </c>
      <c r="H758" s="26">
        <f t="shared" si="104"/>
        <v>165259.05999999997</v>
      </c>
    </row>
    <row r="759" spans="1:8" ht="20.25">
      <c r="A759" s="27" t="s">
        <v>463</v>
      </c>
      <c r="B759" s="20"/>
      <c r="C759" s="28"/>
      <c r="D759" s="31" t="s">
        <v>1519</v>
      </c>
      <c r="E759" s="30"/>
      <c r="F759" s="24">
        <f aca="true" t="shared" si="105" ref="F759:G761">F805+F846</f>
        <v>216287.75</v>
      </c>
      <c r="G759" s="25">
        <f t="shared" si="105"/>
        <v>111226.06</v>
      </c>
      <c r="H759" s="26">
        <f t="shared" si="104"/>
        <v>105061.69</v>
      </c>
    </row>
    <row r="760" spans="1:8" ht="11.25">
      <c r="A760" s="27" t="s">
        <v>328</v>
      </c>
      <c r="B760" s="20"/>
      <c r="C760" s="28"/>
      <c r="D760" s="31" t="s">
        <v>1520</v>
      </c>
      <c r="E760" s="30"/>
      <c r="F760" s="24">
        <f t="shared" si="105"/>
        <v>759464.8099999999</v>
      </c>
      <c r="G760" s="25">
        <f t="shared" si="105"/>
        <v>322915.58999999997</v>
      </c>
      <c r="H760" s="26">
        <f t="shared" si="104"/>
        <v>436549.22</v>
      </c>
    </row>
    <row r="761" spans="1:8" ht="11.25">
      <c r="A761" s="27" t="s">
        <v>154</v>
      </c>
      <c r="B761" s="20"/>
      <c r="C761" s="28"/>
      <c r="D761" s="31" t="s">
        <v>1521</v>
      </c>
      <c r="E761" s="30"/>
      <c r="F761" s="24">
        <f t="shared" si="105"/>
        <v>544600</v>
      </c>
      <c r="G761" s="25">
        <f t="shared" si="105"/>
        <v>296000</v>
      </c>
      <c r="H761" s="26">
        <f t="shared" si="104"/>
        <v>248600</v>
      </c>
    </row>
    <row r="762" spans="1:8" ht="11.25">
      <c r="A762" s="27" t="s">
        <v>431</v>
      </c>
      <c r="B762" s="20"/>
      <c r="C762" s="28"/>
      <c r="D762" s="31" t="s">
        <v>1522</v>
      </c>
      <c r="E762" s="30"/>
      <c r="F762" s="24">
        <f>F763+F764</f>
        <v>1190960.57</v>
      </c>
      <c r="G762" s="25">
        <f>G763+G764</f>
        <v>471675</v>
      </c>
      <c r="H762" s="26">
        <f t="shared" si="104"/>
        <v>719285.5700000001</v>
      </c>
    </row>
    <row r="763" spans="1:8" ht="20.25">
      <c r="A763" s="27" t="s">
        <v>156</v>
      </c>
      <c r="B763" s="20"/>
      <c r="C763" s="28"/>
      <c r="D763" s="31" t="s">
        <v>1523</v>
      </c>
      <c r="E763" s="30"/>
      <c r="F763" s="24">
        <f>F809</f>
        <v>555856</v>
      </c>
      <c r="G763" s="25">
        <f>G809</f>
        <v>112856</v>
      </c>
      <c r="H763" s="26">
        <f t="shared" si="104"/>
        <v>443000</v>
      </c>
    </row>
    <row r="764" spans="1:8" ht="20.25">
      <c r="A764" s="27" t="s">
        <v>157</v>
      </c>
      <c r="B764" s="20"/>
      <c r="C764" s="28"/>
      <c r="D764" s="31" t="s">
        <v>1524</v>
      </c>
      <c r="E764" s="30"/>
      <c r="F764" s="24">
        <f>F810+F850</f>
        <v>635104.5700000001</v>
      </c>
      <c r="G764" s="25">
        <f>G810+G850</f>
        <v>358819</v>
      </c>
      <c r="H764" s="26">
        <f t="shared" si="104"/>
        <v>276285.57000000007</v>
      </c>
    </row>
    <row r="765" spans="1:8" ht="40.5">
      <c r="A765" s="27" t="s">
        <v>598</v>
      </c>
      <c r="B765" s="20"/>
      <c r="C765" s="28"/>
      <c r="D765" s="31" t="s">
        <v>1525</v>
      </c>
      <c r="E765" s="30"/>
      <c r="F765" s="24">
        <f>F766</f>
        <v>37956881.72</v>
      </c>
      <c r="G765" s="25">
        <f>G766</f>
        <v>23920038.509999998</v>
      </c>
      <c r="H765" s="26">
        <f t="shared" si="104"/>
        <v>14036843.21</v>
      </c>
    </row>
    <row r="766" spans="1:8" ht="11.25">
      <c r="A766" s="27" t="s">
        <v>599</v>
      </c>
      <c r="B766" s="20"/>
      <c r="C766" s="28"/>
      <c r="D766" s="31" t="s">
        <v>1526</v>
      </c>
      <c r="E766" s="30"/>
      <c r="F766" s="24">
        <f>F767+F771</f>
        <v>37956881.72</v>
      </c>
      <c r="G766" s="25">
        <f>G767+G771</f>
        <v>23920038.509999998</v>
      </c>
      <c r="H766" s="26">
        <f t="shared" si="104"/>
        <v>14036843.21</v>
      </c>
    </row>
    <row r="767" spans="1:8" ht="60.75">
      <c r="A767" s="27" t="s">
        <v>600</v>
      </c>
      <c r="B767" s="20"/>
      <c r="C767" s="28"/>
      <c r="D767" s="31" t="s">
        <v>1527</v>
      </c>
      <c r="E767" s="30"/>
      <c r="F767" s="24">
        <f aca="true" t="shared" si="106" ref="F767:G769">F768</f>
        <v>34153230.9</v>
      </c>
      <c r="G767" s="25">
        <f t="shared" si="106"/>
        <v>21601267.25</v>
      </c>
      <c r="H767" s="26">
        <f t="shared" si="104"/>
        <v>12551963.649999999</v>
      </c>
    </row>
    <row r="768" spans="1:8" ht="11.25">
      <c r="A768" s="27" t="s">
        <v>428</v>
      </c>
      <c r="B768" s="20"/>
      <c r="C768" s="28"/>
      <c r="D768" s="31" t="s">
        <v>1528</v>
      </c>
      <c r="E768" s="30"/>
      <c r="F768" s="24">
        <f t="shared" si="106"/>
        <v>34153230.9</v>
      </c>
      <c r="G768" s="25">
        <f t="shared" si="106"/>
        <v>21601267.25</v>
      </c>
      <c r="H768" s="26">
        <f t="shared" si="104"/>
        <v>12551963.649999999</v>
      </c>
    </row>
    <row r="769" spans="1:8" ht="20.25">
      <c r="A769" s="27" t="s">
        <v>434</v>
      </c>
      <c r="B769" s="20"/>
      <c r="C769" s="28"/>
      <c r="D769" s="31" t="s">
        <v>1529</v>
      </c>
      <c r="E769" s="30"/>
      <c r="F769" s="24">
        <f t="shared" si="106"/>
        <v>34153230.9</v>
      </c>
      <c r="G769" s="25">
        <f t="shared" si="106"/>
        <v>21601267.25</v>
      </c>
      <c r="H769" s="26">
        <f t="shared" si="104"/>
        <v>12551963.649999999</v>
      </c>
    </row>
    <row r="770" spans="1:8" ht="30">
      <c r="A770" s="27" t="s">
        <v>308</v>
      </c>
      <c r="B770" s="20"/>
      <c r="C770" s="28"/>
      <c r="D770" s="31" t="s">
        <v>1530</v>
      </c>
      <c r="E770" s="30"/>
      <c r="F770" s="24">
        <f>F816</f>
        <v>34153230.9</v>
      </c>
      <c r="G770" s="25">
        <f>G816</f>
        <v>21601267.25</v>
      </c>
      <c r="H770" s="26">
        <f t="shared" si="104"/>
        <v>12551963.649999999</v>
      </c>
    </row>
    <row r="771" spans="1:8" ht="20.25">
      <c r="A771" s="27" t="s">
        <v>601</v>
      </c>
      <c r="B771" s="20"/>
      <c r="C771" s="28"/>
      <c r="D771" s="31" t="s">
        <v>1531</v>
      </c>
      <c r="E771" s="30"/>
      <c r="F771" s="24">
        <f aca="true" t="shared" si="107" ref="F771:G773">F772</f>
        <v>3803650.82</v>
      </c>
      <c r="G771" s="25">
        <f t="shared" si="107"/>
        <v>2318771.26</v>
      </c>
      <c r="H771" s="26">
        <f t="shared" si="104"/>
        <v>1484879.56</v>
      </c>
    </row>
    <row r="772" spans="1:8" ht="11.25">
      <c r="A772" s="27" t="s">
        <v>428</v>
      </c>
      <c r="B772" s="20"/>
      <c r="C772" s="28"/>
      <c r="D772" s="31" t="s">
        <v>1532</v>
      </c>
      <c r="E772" s="30"/>
      <c r="F772" s="24">
        <f t="shared" si="107"/>
        <v>3803650.82</v>
      </c>
      <c r="G772" s="25">
        <f t="shared" si="107"/>
        <v>2318771.26</v>
      </c>
      <c r="H772" s="26">
        <f t="shared" si="104"/>
        <v>1484879.56</v>
      </c>
    </row>
    <row r="773" spans="1:8" ht="20.25">
      <c r="A773" s="27" t="s">
        <v>434</v>
      </c>
      <c r="B773" s="20"/>
      <c r="C773" s="28"/>
      <c r="D773" s="31" t="s">
        <v>1533</v>
      </c>
      <c r="E773" s="30"/>
      <c r="F773" s="24">
        <f t="shared" si="107"/>
        <v>3803650.82</v>
      </c>
      <c r="G773" s="25">
        <f t="shared" si="107"/>
        <v>2318771.26</v>
      </c>
      <c r="H773" s="26">
        <f t="shared" si="104"/>
        <v>1484879.56</v>
      </c>
    </row>
    <row r="774" spans="1:8" ht="30">
      <c r="A774" s="27" t="s">
        <v>308</v>
      </c>
      <c r="B774" s="20"/>
      <c r="C774" s="28"/>
      <c r="D774" s="31" t="s">
        <v>1534</v>
      </c>
      <c r="E774" s="30"/>
      <c r="F774" s="24">
        <f>F820</f>
        <v>3803650.82</v>
      </c>
      <c r="G774" s="25">
        <f>G820</f>
        <v>2318771.26</v>
      </c>
      <c r="H774" s="26">
        <f t="shared" si="104"/>
        <v>1484879.56</v>
      </c>
    </row>
    <row r="775" spans="1:8" ht="11.25">
      <c r="A775" s="27" t="s">
        <v>576</v>
      </c>
      <c r="B775" s="20"/>
      <c r="C775" s="28"/>
      <c r="D775" s="31" t="s">
        <v>1535</v>
      </c>
      <c r="E775" s="30"/>
      <c r="F775" s="24">
        <f aca="true" t="shared" si="108" ref="F775:G778">F776</f>
        <v>2038.56</v>
      </c>
      <c r="G775" s="25">
        <f t="shared" si="108"/>
        <v>1522.15</v>
      </c>
      <c r="H775" s="26">
        <f t="shared" si="104"/>
        <v>516.4099999999999</v>
      </c>
    </row>
    <row r="776" spans="1:8" ht="20.25">
      <c r="A776" s="27" t="s">
        <v>579</v>
      </c>
      <c r="B776" s="20"/>
      <c r="C776" s="28"/>
      <c r="D776" s="31" t="s">
        <v>1536</v>
      </c>
      <c r="E776" s="30"/>
      <c r="F776" s="24">
        <f t="shared" si="108"/>
        <v>2038.56</v>
      </c>
      <c r="G776" s="25">
        <f t="shared" si="108"/>
        <v>1522.15</v>
      </c>
      <c r="H776" s="26">
        <f t="shared" si="104"/>
        <v>516.4099999999999</v>
      </c>
    </row>
    <row r="777" spans="1:8" ht="20.25">
      <c r="A777" s="27" t="s">
        <v>580</v>
      </c>
      <c r="B777" s="20"/>
      <c r="C777" s="28"/>
      <c r="D777" s="31" t="s">
        <v>1537</v>
      </c>
      <c r="E777" s="30"/>
      <c r="F777" s="24">
        <f t="shared" si="108"/>
        <v>2038.56</v>
      </c>
      <c r="G777" s="25">
        <f t="shared" si="108"/>
        <v>1522.15</v>
      </c>
      <c r="H777" s="26">
        <f t="shared" si="104"/>
        <v>516.4099999999999</v>
      </c>
    </row>
    <row r="778" spans="1:8" ht="11.25">
      <c r="A778" s="27" t="s">
        <v>428</v>
      </c>
      <c r="B778" s="20"/>
      <c r="C778" s="28"/>
      <c r="D778" s="31" t="s">
        <v>1538</v>
      </c>
      <c r="E778" s="30"/>
      <c r="F778" s="24">
        <f t="shared" si="108"/>
        <v>2038.56</v>
      </c>
      <c r="G778" s="25">
        <f t="shared" si="108"/>
        <v>1522.15</v>
      </c>
      <c r="H778" s="26">
        <f t="shared" si="104"/>
        <v>516.4099999999999</v>
      </c>
    </row>
    <row r="779" spans="1:8" ht="11.25">
      <c r="A779" s="27" t="s">
        <v>154</v>
      </c>
      <c r="B779" s="20"/>
      <c r="C779" s="28"/>
      <c r="D779" s="31" t="s">
        <v>1539</v>
      </c>
      <c r="E779" s="30"/>
      <c r="F779" s="24">
        <f>F825+F855</f>
        <v>2038.56</v>
      </c>
      <c r="G779" s="25">
        <f>G825+G855</f>
        <v>1522.15</v>
      </c>
      <c r="H779" s="26">
        <f t="shared" si="104"/>
        <v>516.4099999999999</v>
      </c>
    </row>
    <row r="780" spans="1:8" ht="23.25" customHeight="1">
      <c r="A780" s="47" t="s">
        <v>349</v>
      </c>
      <c r="B780" s="20"/>
      <c r="C780" s="28"/>
      <c r="D780" s="48" t="s">
        <v>1540</v>
      </c>
      <c r="E780" s="30"/>
      <c r="F780" s="49">
        <f>F781+F794+F811+F821</f>
        <v>47465078.83</v>
      </c>
      <c r="G780" s="50">
        <f>G781+G794+G811+G821</f>
        <v>29323365.499999996</v>
      </c>
      <c r="H780" s="51">
        <f aca="true" t="shared" si="109" ref="H780:H797">IF(ISNUMBER(F780),F780,0)-IF(ISNUMBER(G780),G780,0)</f>
        <v>18141713.330000002</v>
      </c>
    </row>
    <row r="781" spans="1:8" ht="71.25" customHeight="1">
      <c r="A781" s="27" t="s">
        <v>585</v>
      </c>
      <c r="B781" s="20"/>
      <c r="C781" s="28"/>
      <c r="D781" s="31" t="s">
        <v>1541</v>
      </c>
      <c r="E781" s="30"/>
      <c r="F781" s="54">
        <f>F782</f>
        <v>6454229.12</v>
      </c>
      <c r="G781" s="55">
        <f>G782</f>
        <v>4331521.74</v>
      </c>
      <c r="H781" s="56">
        <f t="shared" si="109"/>
        <v>2122707.38</v>
      </c>
    </row>
    <row r="782" spans="1:8" ht="23.25" customHeight="1">
      <c r="A782" s="27" t="s">
        <v>563</v>
      </c>
      <c r="B782" s="20"/>
      <c r="C782" s="28"/>
      <c r="D782" s="31" t="s">
        <v>1542</v>
      </c>
      <c r="E782" s="30"/>
      <c r="F782" s="54">
        <f>F783+F788</f>
        <v>6454229.12</v>
      </c>
      <c r="G782" s="55">
        <f>G783+G788</f>
        <v>4331521.74</v>
      </c>
      <c r="H782" s="56">
        <f t="shared" si="109"/>
        <v>2122707.38</v>
      </c>
    </row>
    <row r="783" spans="1:8" ht="40.5">
      <c r="A783" s="27" t="s">
        <v>564</v>
      </c>
      <c r="B783" s="20">
        <v>2</v>
      </c>
      <c r="C783" s="28"/>
      <c r="D783" s="31" t="s">
        <v>1543</v>
      </c>
      <c r="E783" s="30" t="s">
        <v>245</v>
      </c>
      <c r="F783" s="24">
        <f>F784</f>
        <v>6452669.12</v>
      </c>
      <c r="G783" s="25">
        <f>G784</f>
        <v>4329998.82</v>
      </c>
      <c r="H783" s="26">
        <f t="shared" si="109"/>
        <v>2122670.3</v>
      </c>
    </row>
    <row r="784" spans="1:8" ht="11.25">
      <c r="A784" s="27" t="s">
        <v>428</v>
      </c>
      <c r="B784" s="20">
        <v>2</v>
      </c>
      <c r="C784" s="28"/>
      <c r="D784" s="31" t="s">
        <v>1544</v>
      </c>
      <c r="E784" s="30" t="s">
        <v>246</v>
      </c>
      <c r="F784" s="24">
        <f>F785</f>
        <v>6452669.12</v>
      </c>
      <c r="G784" s="25">
        <f>G785</f>
        <v>4329998.82</v>
      </c>
      <c r="H784" s="26">
        <f t="shared" si="109"/>
        <v>2122670.3</v>
      </c>
    </row>
    <row r="785" spans="1:8" ht="20.25">
      <c r="A785" s="27" t="s">
        <v>429</v>
      </c>
      <c r="B785" s="20">
        <v>2</v>
      </c>
      <c r="C785" s="28"/>
      <c r="D785" s="31" t="s">
        <v>1545</v>
      </c>
      <c r="E785" s="30" t="s">
        <v>247</v>
      </c>
      <c r="F785" s="24">
        <f>F786+F787</f>
        <v>6452669.12</v>
      </c>
      <c r="G785" s="25">
        <f>G786+G787</f>
        <v>4329998.82</v>
      </c>
      <c r="H785" s="26">
        <f t="shared" si="109"/>
        <v>2122670.3</v>
      </c>
    </row>
    <row r="786" spans="1:8" ht="11.25">
      <c r="A786" s="27" t="s">
        <v>145</v>
      </c>
      <c r="B786" s="20"/>
      <c r="C786" s="28"/>
      <c r="D786" s="31" t="s">
        <v>1546</v>
      </c>
      <c r="E786" s="30"/>
      <c r="F786" s="24">
        <v>4955967.07</v>
      </c>
      <c r="G786" s="25">
        <v>3344509.2</v>
      </c>
      <c r="H786" s="26">
        <f t="shared" si="109"/>
        <v>1611457.87</v>
      </c>
    </row>
    <row r="787" spans="1:8" ht="20.25">
      <c r="A787" s="27" t="s">
        <v>565</v>
      </c>
      <c r="B787" s="20">
        <v>2</v>
      </c>
      <c r="C787" s="28"/>
      <c r="D787" s="31" t="s">
        <v>1547</v>
      </c>
      <c r="E787" s="30" t="s">
        <v>248</v>
      </c>
      <c r="F787" s="24">
        <v>1496702.05</v>
      </c>
      <c r="G787" s="25">
        <v>985489.62</v>
      </c>
      <c r="H787" s="26">
        <f t="shared" si="109"/>
        <v>511212.43000000005</v>
      </c>
    </row>
    <row r="788" spans="1:8" ht="30">
      <c r="A788" s="27" t="s">
        <v>590</v>
      </c>
      <c r="B788" s="20">
        <v>2</v>
      </c>
      <c r="C788" s="28"/>
      <c r="D788" s="31" t="s">
        <v>1548</v>
      </c>
      <c r="E788" s="30" t="s">
        <v>249</v>
      </c>
      <c r="F788" s="24">
        <f>F789</f>
        <v>1560</v>
      </c>
      <c r="G788" s="25">
        <f>G789</f>
        <v>1522.92</v>
      </c>
      <c r="H788" s="26">
        <f t="shared" si="109"/>
        <v>37.07999999999993</v>
      </c>
    </row>
    <row r="789" spans="1:8" ht="11.25">
      <c r="A789" s="27" t="s">
        <v>428</v>
      </c>
      <c r="B789" s="20">
        <v>2</v>
      </c>
      <c r="C789" s="28"/>
      <c r="D789" s="31" t="s">
        <v>1549</v>
      </c>
      <c r="E789" s="30" t="s">
        <v>250</v>
      </c>
      <c r="F789" s="24">
        <f>F790+F792</f>
        <v>1560</v>
      </c>
      <c r="G789" s="25">
        <f>G790+G792</f>
        <v>1522.92</v>
      </c>
      <c r="H789" s="26">
        <f t="shared" si="109"/>
        <v>37.07999999999993</v>
      </c>
    </row>
    <row r="790" spans="1:8" ht="20.25">
      <c r="A790" s="27" t="s">
        <v>429</v>
      </c>
      <c r="B790" s="20">
        <v>2</v>
      </c>
      <c r="C790" s="28"/>
      <c r="D790" s="31" t="s">
        <v>1550</v>
      </c>
      <c r="E790" s="30" t="s">
        <v>251</v>
      </c>
      <c r="F790" s="24">
        <f>F791</f>
        <v>837.08</v>
      </c>
      <c r="G790" s="25">
        <f>G791</f>
        <v>800</v>
      </c>
      <c r="H790" s="26">
        <f t="shared" si="109"/>
        <v>37.08000000000004</v>
      </c>
    </row>
    <row r="791" spans="1:8" ht="11.25">
      <c r="A791" s="27" t="s">
        <v>160</v>
      </c>
      <c r="B791" s="20">
        <v>2</v>
      </c>
      <c r="C791" s="28"/>
      <c r="D791" s="31" t="s">
        <v>1551</v>
      </c>
      <c r="E791" s="30" t="s">
        <v>252</v>
      </c>
      <c r="F791" s="24">
        <v>837.08</v>
      </c>
      <c r="G791" s="25">
        <v>800</v>
      </c>
      <c r="H791" s="26">
        <f t="shared" si="109"/>
        <v>37.08000000000004</v>
      </c>
    </row>
    <row r="792" spans="1:8" ht="11.25">
      <c r="A792" s="27" t="s">
        <v>430</v>
      </c>
      <c r="B792" s="20"/>
      <c r="C792" s="28"/>
      <c r="D792" s="31" t="s">
        <v>1552</v>
      </c>
      <c r="E792" s="30"/>
      <c r="F792" s="24">
        <f>F793</f>
        <v>722.92</v>
      </c>
      <c r="G792" s="25">
        <f>G793</f>
        <v>722.92</v>
      </c>
      <c r="H792" s="26">
        <f t="shared" si="109"/>
        <v>0</v>
      </c>
    </row>
    <row r="793" spans="1:8" ht="11.25">
      <c r="A793" s="27" t="s">
        <v>164</v>
      </c>
      <c r="B793" s="20">
        <v>2</v>
      </c>
      <c r="C793" s="28"/>
      <c r="D793" s="31" t="s">
        <v>1553</v>
      </c>
      <c r="E793" s="30" t="s">
        <v>253</v>
      </c>
      <c r="F793" s="24">
        <v>722.92</v>
      </c>
      <c r="G793" s="25">
        <v>722.92</v>
      </c>
      <c r="H793" s="26">
        <f t="shared" si="109"/>
        <v>0</v>
      </c>
    </row>
    <row r="794" spans="1:8" ht="20.25">
      <c r="A794" s="27" t="s">
        <v>569</v>
      </c>
      <c r="B794" s="20"/>
      <c r="C794" s="28"/>
      <c r="D794" s="31" t="s">
        <v>1554</v>
      </c>
      <c r="E794" s="30"/>
      <c r="F794" s="24">
        <f>F795</f>
        <v>3053807.99</v>
      </c>
      <c r="G794" s="25">
        <f>G795</f>
        <v>1071707.52</v>
      </c>
      <c r="H794" s="26">
        <f t="shared" si="109"/>
        <v>1982100.4700000002</v>
      </c>
    </row>
    <row r="795" spans="1:8" ht="20.25">
      <c r="A795" s="27" t="s">
        <v>570</v>
      </c>
      <c r="B795" s="20"/>
      <c r="C795" s="28"/>
      <c r="D795" s="31" t="s">
        <v>1555</v>
      </c>
      <c r="E795" s="30"/>
      <c r="F795" s="24">
        <f>F796+F800</f>
        <v>3053807.99</v>
      </c>
      <c r="G795" s="25">
        <f>G796+G800</f>
        <v>1071707.52</v>
      </c>
      <c r="H795" s="26">
        <f t="shared" si="109"/>
        <v>1982100.4700000002</v>
      </c>
    </row>
    <row r="796" spans="1:8" ht="40.5">
      <c r="A796" s="27" t="s">
        <v>571</v>
      </c>
      <c r="B796" s="20">
        <v>2</v>
      </c>
      <c r="C796" s="28"/>
      <c r="D796" s="31" t="s">
        <v>1556</v>
      </c>
      <c r="E796" s="30" t="s">
        <v>254</v>
      </c>
      <c r="F796" s="24">
        <f aca="true" t="shared" si="110" ref="F796:G798">F797</f>
        <v>461719.42</v>
      </c>
      <c r="G796" s="25">
        <f t="shared" si="110"/>
        <v>62503.7</v>
      </c>
      <c r="H796" s="26">
        <f t="shared" si="109"/>
        <v>399215.72</v>
      </c>
    </row>
    <row r="797" spans="1:8" ht="11.25">
      <c r="A797" s="27" t="s">
        <v>428</v>
      </c>
      <c r="B797" s="20">
        <v>2</v>
      </c>
      <c r="C797" s="28"/>
      <c r="D797" s="31" t="s">
        <v>1557</v>
      </c>
      <c r="E797" s="30" t="s">
        <v>255</v>
      </c>
      <c r="F797" s="24">
        <f t="shared" si="110"/>
        <v>461719.42</v>
      </c>
      <c r="G797" s="25">
        <f t="shared" si="110"/>
        <v>62503.7</v>
      </c>
      <c r="H797" s="26">
        <f t="shared" si="109"/>
        <v>399215.72</v>
      </c>
    </row>
    <row r="798" spans="1:8" ht="11.25">
      <c r="A798" s="27" t="s">
        <v>430</v>
      </c>
      <c r="B798" s="20"/>
      <c r="C798" s="28"/>
      <c r="D798" s="31" t="s">
        <v>1558</v>
      </c>
      <c r="E798" s="30"/>
      <c r="F798" s="24">
        <f t="shared" si="110"/>
        <v>461719.42</v>
      </c>
      <c r="G798" s="25">
        <f t="shared" si="110"/>
        <v>62503.7</v>
      </c>
      <c r="H798" s="26">
        <f aca="true" t="shared" si="111" ref="H798:H825">F798-G798</f>
        <v>399215.72</v>
      </c>
    </row>
    <row r="799" spans="1:8" ht="20.25">
      <c r="A799" s="27" t="s">
        <v>463</v>
      </c>
      <c r="B799" s="20"/>
      <c r="C799" s="28"/>
      <c r="D799" s="31" t="s">
        <v>1559</v>
      </c>
      <c r="E799" s="30"/>
      <c r="F799" s="24">
        <v>461719.42</v>
      </c>
      <c r="G799" s="25">
        <v>62503.7</v>
      </c>
      <c r="H799" s="26">
        <f t="shared" si="111"/>
        <v>399215.72</v>
      </c>
    </row>
    <row r="800" spans="1:8" ht="40.5">
      <c r="A800" s="27" t="s">
        <v>572</v>
      </c>
      <c r="B800" s="20"/>
      <c r="C800" s="28"/>
      <c r="D800" s="31" t="s">
        <v>1560</v>
      </c>
      <c r="E800" s="30"/>
      <c r="F800" s="24">
        <f>F801+F808</f>
        <v>2592088.5700000003</v>
      </c>
      <c r="G800" s="25">
        <f>G801+G808</f>
        <v>1009203.8200000001</v>
      </c>
      <c r="H800" s="26">
        <f t="shared" si="111"/>
        <v>1582884.7500000002</v>
      </c>
    </row>
    <row r="801" spans="1:8" ht="11.25">
      <c r="A801" s="27" t="s">
        <v>428</v>
      </c>
      <c r="B801" s="20"/>
      <c r="C801" s="28"/>
      <c r="D801" s="31" t="s">
        <v>1561</v>
      </c>
      <c r="E801" s="30"/>
      <c r="F801" s="24">
        <f>F802+F807</f>
        <v>1645775.98</v>
      </c>
      <c r="G801" s="25">
        <f>G802+G807</f>
        <v>760462.8200000001</v>
      </c>
      <c r="H801" s="26">
        <f t="shared" si="111"/>
        <v>885313.1599999999</v>
      </c>
    </row>
    <row r="802" spans="1:8" ht="11.25">
      <c r="A802" s="27" t="s">
        <v>430</v>
      </c>
      <c r="B802" s="20"/>
      <c r="C802" s="28"/>
      <c r="D802" s="31" t="s">
        <v>1562</v>
      </c>
      <c r="E802" s="30"/>
      <c r="F802" s="24">
        <f>F803+F804+F805+F806</f>
        <v>1189675.98</v>
      </c>
      <c r="G802" s="25">
        <f>G803+G804+G805+G806</f>
        <v>522512.82</v>
      </c>
      <c r="H802" s="26">
        <f t="shared" si="111"/>
        <v>667163.1599999999</v>
      </c>
    </row>
    <row r="803" spans="1:8" ht="11.25">
      <c r="A803" s="27" t="s">
        <v>150</v>
      </c>
      <c r="B803" s="20"/>
      <c r="C803" s="28"/>
      <c r="D803" s="31" t="s">
        <v>1563</v>
      </c>
      <c r="E803" s="30"/>
      <c r="F803" s="24">
        <v>75491.28</v>
      </c>
      <c r="G803" s="25">
        <v>46899.1</v>
      </c>
      <c r="H803" s="26">
        <f t="shared" si="111"/>
        <v>28592.18</v>
      </c>
    </row>
    <row r="804" spans="1:8" ht="11.25">
      <c r="A804" s="27" t="s">
        <v>166</v>
      </c>
      <c r="B804" s="20"/>
      <c r="C804" s="28"/>
      <c r="D804" s="31" t="s">
        <v>1564</v>
      </c>
      <c r="E804" s="30"/>
      <c r="F804" s="24">
        <v>356372.04</v>
      </c>
      <c r="G804" s="25">
        <v>191112.98</v>
      </c>
      <c r="H804" s="26">
        <f t="shared" si="111"/>
        <v>165259.05999999997</v>
      </c>
    </row>
    <row r="805" spans="1:8" ht="20.25">
      <c r="A805" s="27" t="s">
        <v>463</v>
      </c>
      <c r="B805" s="20"/>
      <c r="C805" s="28"/>
      <c r="D805" s="31" t="s">
        <v>1565</v>
      </c>
      <c r="E805" s="30"/>
      <c r="F805" s="24">
        <v>194291.45</v>
      </c>
      <c r="G805" s="25">
        <v>93754.31</v>
      </c>
      <c r="H805" s="26">
        <f t="shared" si="111"/>
        <v>100537.14000000001</v>
      </c>
    </row>
    <row r="806" spans="1:8" ht="11.25">
      <c r="A806" s="27" t="s">
        <v>328</v>
      </c>
      <c r="B806" s="20"/>
      <c r="C806" s="28"/>
      <c r="D806" s="31" t="s">
        <v>1566</v>
      </c>
      <c r="E806" s="30"/>
      <c r="F806" s="24">
        <v>563521.21</v>
      </c>
      <c r="G806" s="25">
        <v>190746.43</v>
      </c>
      <c r="H806" s="26">
        <f t="shared" si="111"/>
        <v>372774.77999999997</v>
      </c>
    </row>
    <row r="807" spans="1:8" ht="11.25">
      <c r="A807" s="27" t="s">
        <v>154</v>
      </c>
      <c r="B807" s="20"/>
      <c r="C807" s="28"/>
      <c r="D807" s="31" t="s">
        <v>1567</v>
      </c>
      <c r="E807" s="30"/>
      <c r="F807" s="24">
        <v>456100</v>
      </c>
      <c r="G807" s="25">
        <v>237950</v>
      </c>
      <c r="H807" s="26">
        <f t="shared" si="111"/>
        <v>218150</v>
      </c>
    </row>
    <row r="808" spans="1:8" ht="11.25">
      <c r="A808" s="27" t="s">
        <v>431</v>
      </c>
      <c r="B808" s="20"/>
      <c r="C808" s="28"/>
      <c r="D808" s="31" t="s">
        <v>1568</v>
      </c>
      <c r="E808" s="30"/>
      <c r="F808" s="24">
        <f>F809+F810</f>
        <v>946312.5900000001</v>
      </c>
      <c r="G808" s="25">
        <f>G809+G810</f>
        <v>248741</v>
      </c>
      <c r="H808" s="26">
        <f t="shared" si="111"/>
        <v>697571.5900000001</v>
      </c>
    </row>
    <row r="809" spans="1:8" ht="20.25">
      <c r="A809" s="27" t="s">
        <v>156</v>
      </c>
      <c r="B809" s="20"/>
      <c r="C809" s="28"/>
      <c r="D809" s="31" t="s">
        <v>1569</v>
      </c>
      <c r="E809" s="30"/>
      <c r="F809" s="24">
        <v>555856</v>
      </c>
      <c r="G809" s="25">
        <v>112856</v>
      </c>
      <c r="H809" s="26">
        <f t="shared" si="111"/>
        <v>443000</v>
      </c>
    </row>
    <row r="810" spans="1:8" ht="20.25">
      <c r="A810" s="27" t="s">
        <v>157</v>
      </c>
      <c r="B810" s="20"/>
      <c r="C810" s="28"/>
      <c r="D810" s="31" t="s">
        <v>1570</v>
      </c>
      <c r="E810" s="30"/>
      <c r="F810" s="24">
        <v>390456.59</v>
      </c>
      <c r="G810" s="25">
        <v>135885</v>
      </c>
      <c r="H810" s="26">
        <f t="shared" si="111"/>
        <v>254571.59000000003</v>
      </c>
    </row>
    <row r="811" spans="1:8" ht="40.5">
      <c r="A811" s="27" t="s">
        <v>598</v>
      </c>
      <c r="B811" s="20"/>
      <c r="C811" s="28"/>
      <c r="D811" s="31" t="s">
        <v>1571</v>
      </c>
      <c r="E811" s="30"/>
      <c r="F811" s="24">
        <f>F812</f>
        <v>37956881.72</v>
      </c>
      <c r="G811" s="25">
        <f>G812</f>
        <v>23920038.509999998</v>
      </c>
      <c r="H811" s="26">
        <f t="shared" si="111"/>
        <v>14036843.21</v>
      </c>
    </row>
    <row r="812" spans="1:8" ht="11.25">
      <c r="A812" s="27" t="s">
        <v>599</v>
      </c>
      <c r="B812" s="20"/>
      <c r="C812" s="28"/>
      <c r="D812" s="31" t="s">
        <v>1572</v>
      </c>
      <c r="E812" s="30"/>
      <c r="F812" s="24">
        <f>F813+F817</f>
        <v>37956881.72</v>
      </c>
      <c r="G812" s="25">
        <f>G813+G817</f>
        <v>23920038.509999998</v>
      </c>
      <c r="H812" s="26">
        <f t="shared" si="111"/>
        <v>14036843.21</v>
      </c>
    </row>
    <row r="813" spans="1:8" ht="60.75">
      <c r="A813" s="27" t="s">
        <v>600</v>
      </c>
      <c r="B813" s="20"/>
      <c r="C813" s="28"/>
      <c r="D813" s="31" t="s">
        <v>1573</v>
      </c>
      <c r="E813" s="30"/>
      <c r="F813" s="24">
        <f aca="true" t="shared" si="112" ref="F813:G815">F814</f>
        <v>34153230.9</v>
      </c>
      <c r="G813" s="25">
        <f t="shared" si="112"/>
        <v>21601267.25</v>
      </c>
      <c r="H813" s="26">
        <f t="shared" si="111"/>
        <v>12551963.649999999</v>
      </c>
    </row>
    <row r="814" spans="1:8" ht="11.25">
      <c r="A814" s="27" t="s">
        <v>428</v>
      </c>
      <c r="B814" s="20"/>
      <c r="C814" s="28"/>
      <c r="D814" s="31" t="s">
        <v>1574</v>
      </c>
      <c r="E814" s="30"/>
      <c r="F814" s="24">
        <f t="shared" si="112"/>
        <v>34153230.9</v>
      </c>
      <c r="G814" s="25">
        <f t="shared" si="112"/>
        <v>21601267.25</v>
      </c>
      <c r="H814" s="26">
        <f t="shared" si="111"/>
        <v>12551963.649999999</v>
      </c>
    </row>
    <row r="815" spans="1:8" ht="20.25">
      <c r="A815" s="27" t="s">
        <v>434</v>
      </c>
      <c r="B815" s="20"/>
      <c r="C815" s="28"/>
      <c r="D815" s="31" t="s">
        <v>1575</v>
      </c>
      <c r="E815" s="30"/>
      <c r="F815" s="24">
        <f t="shared" si="112"/>
        <v>34153230.9</v>
      </c>
      <c r="G815" s="25">
        <f t="shared" si="112"/>
        <v>21601267.25</v>
      </c>
      <c r="H815" s="26">
        <f t="shared" si="111"/>
        <v>12551963.649999999</v>
      </c>
    </row>
    <row r="816" spans="1:8" ht="30">
      <c r="A816" s="27" t="s">
        <v>308</v>
      </c>
      <c r="B816" s="20"/>
      <c r="C816" s="28"/>
      <c r="D816" s="31" t="s">
        <v>1576</v>
      </c>
      <c r="E816" s="30"/>
      <c r="F816" s="24">
        <v>34153230.9</v>
      </c>
      <c r="G816" s="25">
        <v>21601267.25</v>
      </c>
      <c r="H816" s="26">
        <f t="shared" si="111"/>
        <v>12551963.649999999</v>
      </c>
    </row>
    <row r="817" spans="1:8" ht="20.25">
      <c r="A817" s="27" t="s">
        <v>601</v>
      </c>
      <c r="B817" s="20"/>
      <c r="C817" s="28"/>
      <c r="D817" s="31" t="s">
        <v>1577</v>
      </c>
      <c r="E817" s="30"/>
      <c r="F817" s="24">
        <f aca="true" t="shared" si="113" ref="F817:G819">F818</f>
        <v>3803650.82</v>
      </c>
      <c r="G817" s="25">
        <f t="shared" si="113"/>
        <v>2318771.26</v>
      </c>
      <c r="H817" s="26">
        <f t="shared" si="111"/>
        <v>1484879.56</v>
      </c>
    </row>
    <row r="818" spans="1:8" ht="11.25">
      <c r="A818" s="27" t="s">
        <v>428</v>
      </c>
      <c r="B818" s="20"/>
      <c r="C818" s="28"/>
      <c r="D818" s="31" t="s">
        <v>1578</v>
      </c>
      <c r="E818" s="30"/>
      <c r="F818" s="24">
        <f t="shared" si="113"/>
        <v>3803650.82</v>
      </c>
      <c r="G818" s="25">
        <f t="shared" si="113"/>
        <v>2318771.26</v>
      </c>
      <c r="H818" s="26">
        <f t="shared" si="111"/>
        <v>1484879.56</v>
      </c>
    </row>
    <row r="819" spans="1:8" ht="20.25">
      <c r="A819" s="27" t="s">
        <v>434</v>
      </c>
      <c r="B819" s="20"/>
      <c r="C819" s="28"/>
      <c r="D819" s="31" t="s">
        <v>1579</v>
      </c>
      <c r="E819" s="30"/>
      <c r="F819" s="24">
        <f t="shared" si="113"/>
        <v>3803650.82</v>
      </c>
      <c r="G819" s="25">
        <f t="shared" si="113"/>
        <v>2318771.26</v>
      </c>
      <c r="H819" s="26">
        <f t="shared" si="111"/>
        <v>1484879.56</v>
      </c>
    </row>
    <row r="820" spans="1:8" ht="30">
      <c r="A820" s="27" t="s">
        <v>308</v>
      </c>
      <c r="B820" s="20"/>
      <c r="C820" s="28"/>
      <c r="D820" s="31" t="s">
        <v>1580</v>
      </c>
      <c r="E820" s="30"/>
      <c r="F820" s="24">
        <v>3803650.82</v>
      </c>
      <c r="G820" s="25">
        <v>2318771.26</v>
      </c>
      <c r="H820" s="26">
        <f t="shared" si="111"/>
        <v>1484879.56</v>
      </c>
    </row>
    <row r="821" spans="1:8" ht="11.25">
      <c r="A821" s="27" t="s">
        <v>576</v>
      </c>
      <c r="B821" s="20"/>
      <c r="C821" s="28"/>
      <c r="D821" s="31" t="s">
        <v>1581</v>
      </c>
      <c r="E821" s="30"/>
      <c r="F821" s="24">
        <f aca="true" t="shared" si="114" ref="F821:G824">F822</f>
        <v>160</v>
      </c>
      <c r="G821" s="25">
        <f t="shared" si="114"/>
        <v>97.73</v>
      </c>
      <c r="H821" s="26">
        <f t="shared" si="111"/>
        <v>62.269999999999996</v>
      </c>
    </row>
    <row r="822" spans="1:8" ht="20.25">
      <c r="A822" s="27" t="s">
        <v>579</v>
      </c>
      <c r="B822" s="20"/>
      <c r="C822" s="28"/>
      <c r="D822" s="31" t="s">
        <v>1582</v>
      </c>
      <c r="E822" s="30"/>
      <c r="F822" s="24">
        <f t="shared" si="114"/>
        <v>160</v>
      </c>
      <c r="G822" s="25">
        <f t="shared" si="114"/>
        <v>97.73</v>
      </c>
      <c r="H822" s="26">
        <f t="shared" si="111"/>
        <v>62.269999999999996</v>
      </c>
    </row>
    <row r="823" spans="1:8" ht="20.25">
      <c r="A823" s="27" t="s">
        <v>580</v>
      </c>
      <c r="B823" s="20"/>
      <c r="C823" s="28"/>
      <c r="D823" s="31" t="s">
        <v>1583</v>
      </c>
      <c r="E823" s="30"/>
      <c r="F823" s="24">
        <f t="shared" si="114"/>
        <v>160</v>
      </c>
      <c r="G823" s="25">
        <f t="shared" si="114"/>
        <v>97.73</v>
      </c>
      <c r="H823" s="26">
        <f t="shared" si="111"/>
        <v>62.269999999999996</v>
      </c>
    </row>
    <row r="824" spans="1:8" ht="11.25">
      <c r="A824" s="27" t="s">
        <v>428</v>
      </c>
      <c r="B824" s="20"/>
      <c r="C824" s="28"/>
      <c r="D824" s="31" t="s">
        <v>1584</v>
      </c>
      <c r="E824" s="30"/>
      <c r="F824" s="24">
        <f t="shared" si="114"/>
        <v>160</v>
      </c>
      <c r="G824" s="25">
        <f t="shared" si="114"/>
        <v>97.73</v>
      </c>
      <c r="H824" s="26">
        <f t="shared" si="111"/>
        <v>62.269999999999996</v>
      </c>
    </row>
    <row r="825" spans="1:8" ht="11.25">
      <c r="A825" s="27" t="s">
        <v>154</v>
      </c>
      <c r="B825" s="20"/>
      <c r="C825" s="28"/>
      <c r="D825" s="31" t="s">
        <v>1585</v>
      </c>
      <c r="E825" s="30"/>
      <c r="F825" s="24">
        <v>160</v>
      </c>
      <c r="G825" s="25">
        <v>97.73</v>
      </c>
      <c r="H825" s="26">
        <f t="shared" si="111"/>
        <v>62.269999999999996</v>
      </c>
    </row>
    <row r="826" spans="1:8" ht="24" customHeight="1">
      <c r="A826" s="47" t="s">
        <v>350</v>
      </c>
      <c r="B826" s="20"/>
      <c r="C826" s="28"/>
      <c r="D826" s="48" t="s">
        <v>605</v>
      </c>
      <c r="E826" s="30"/>
      <c r="F826" s="49">
        <f>F827+F840+F851</f>
        <v>2053365.6100000003</v>
      </c>
      <c r="G826" s="50">
        <f>G827+G840+G851</f>
        <v>1428182.5099999998</v>
      </c>
      <c r="H826" s="51">
        <f>IF(ISNUMBER(F826),F826,0)-IF(ISNUMBER(G826),G826,0)</f>
        <v>625183.1000000006</v>
      </c>
    </row>
    <row r="827" spans="1:8" ht="73.5" customHeight="1">
      <c r="A827" s="27" t="s">
        <v>585</v>
      </c>
      <c r="B827" s="20"/>
      <c r="C827" s="28"/>
      <c r="D827" s="31" t="s">
        <v>606</v>
      </c>
      <c r="E827" s="30"/>
      <c r="F827" s="54">
        <f>F828</f>
        <v>1455291.1700000002</v>
      </c>
      <c r="G827" s="55">
        <f>G828</f>
        <v>983692.94</v>
      </c>
      <c r="H827" s="56">
        <f>IF(ISNUMBER(F827),F827,0)-IF(ISNUMBER(G827),G827,0)</f>
        <v>471598.2300000002</v>
      </c>
    </row>
    <row r="828" spans="1:8" ht="24" customHeight="1">
      <c r="A828" s="27" t="s">
        <v>566</v>
      </c>
      <c r="B828" s="20"/>
      <c r="C828" s="28"/>
      <c r="D828" s="31" t="s">
        <v>607</v>
      </c>
      <c r="E828" s="30"/>
      <c r="F828" s="54">
        <f>F829+F834</f>
        <v>1455291.1700000002</v>
      </c>
      <c r="G828" s="55">
        <f>G829+G834</f>
        <v>983692.94</v>
      </c>
      <c r="H828" s="56">
        <f>IF(ISNUMBER(F828),F828,0)-IF(ISNUMBER(G828),G828,0)</f>
        <v>471598.2300000002</v>
      </c>
    </row>
    <row r="829" spans="1:8" ht="40.5">
      <c r="A829" s="27" t="s">
        <v>567</v>
      </c>
      <c r="B829" s="20">
        <v>2</v>
      </c>
      <c r="C829" s="28"/>
      <c r="D829" s="31" t="s">
        <v>608</v>
      </c>
      <c r="E829" s="30" t="s">
        <v>256</v>
      </c>
      <c r="F829" s="24">
        <f>F830</f>
        <v>1442390.58</v>
      </c>
      <c r="G829" s="25">
        <f>G830</f>
        <v>971117.35</v>
      </c>
      <c r="H829" s="26">
        <f>IF(ISNUMBER(F829),F829,0)-IF(ISNUMBER(G829),G829,0)</f>
        <v>471273.2300000001</v>
      </c>
    </row>
    <row r="830" spans="1:8" ht="11.25">
      <c r="A830" s="27" t="s">
        <v>428</v>
      </c>
      <c r="B830" s="20"/>
      <c r="C830" s="28"/>
      <c r="D830" s="31" t="s">
        <v>609</v>
      </c>
      <c r="E830" s="30"/>
      <c r="F830" s="24">
        <f>F831</f>
        <v>1442390.58</v>
      </c>
      <c r="G830" s="25">
        <f>G831</f>
        <v>971117.35</v>
      </c>
      <c r="H830" s="26">
        <f>F830-G830</f>
        <v>471273.2300000001</v>
      </c>
    </row>
    <row r="831" spans="1:8" ht="20.25">
      <c r="A831" s="27" t="s">
        <v>429</v>
      </c>
      <c r="B831" s="20">
        <v>2</v>
      </c>
      <c r="C831" s="28"/>
      <c r="D831" s="31" t="s">
        <v>610</v>
      </c>
      <c r="E831" s="30" t="s">
        <v>257</v>
      </c>
      <c r="F831" s="24">
        <f>F832+F833</f>
        <v>1442390.58</v>
      </c>
      <c r="G831" s="25">
        <f>G832+G833</f>
        <v>971117.35</v>
      </c>
      <c r="H831" s="26">
        <f aca="true" t="shared" si="115" ref="H831:H838">IF(ISNUMBER(F831),F831,0)-IF(ISNUMBER(G831),G831,0)</f>
        <v>471273.2300000001</v>
      </c>
    </row>
    <row r="832" spans="1:8" ht="11.25">
      <c r="A832" s="27" t="s">
        <v>145</v>
      </c>
      <c r="B832" s="20"/>
      <c r="C832" s="28"/>
      <c r="D832" s="31" t="s">
        <v>611</v>
      </c>
      <c r="E832" s="30"/>
      <c r="F832" s="24">
        <v>1107826.87</v>
      </c>
      <c r="G832" s="25">
        <v>780968.01</v>
      </c>
      <c r="H832" s="26">
        <f t="shared" si="115"/>
        <v>326858.8600000001</v>
      </c>
    </row>
    <row r="833" spans="1:8" ht="20.25">
      <c r="A833" s="27" t="s">
        <v>565</v>
      </c>
      <c r="B833" s="20">
        <v>2</v>
      </c>
      <c r="C833" s="28"/>
      <c r="D833" s="31" t="s">
        <v>612</v>
      </c>
      <c r="E833" s="30" t="s">
        <v>258</v>
      </c>
      <c r="F833" s="24">
        <v>334563.71</v>
      </c>
      <c r="G833" s="25">
        <v>190149.34</v>
      </c>
      <c r="H833" s="26">
        <f t="shared" si="115"/>
        <v>144414.37000000002</v>
      </c>
    </row>
    <row r="834" spans="1:8" ht="40.5">
      <c r="A834" s="27" t="s">
        <v>568</v>
      </c>
      <c r="B834" s="20"/>
      <c r="C834" s="28"/>
      <c r="D834" s="31" t="s">
        <v>613</v>
      </c>
      <c r="E834" s="30"/>
      <c r="F834" s="24">
        <f>F835</f>
        <v>12900.59</v>
      </c>
      <c r="G834" s="25">
        <f>G835</f>
        <v>12575.59</v>
      </c>
      <c r="H834" s="26">
        <f t="shared" si="115"/>
        <v>325</v>
      </c>
    </row>
    <row r="835" spans="1:8" ht="11.25">
      <c r="A835" s="27" t="s">
        <v>428</v>
      </c>
      <c r="B835" s="20">
        <v>2</v>
      </c>
      <c r="C835" s="28"/>
      <c r="D835" s="31" t="s">
        <v>614</v>
      </c>
      <c r="E835" s="30" t="s">
        <v>259</v>
      </c>
      <c r="F835" s="24">
        <f>F836</f>
        <v>12900.59</v>
      </c>
      <c r="G835" s="25">
        <f>G836</f>
        <v>12575.59</v>
      </c>
      <c r="H835" s="26">
        <f t="shared" si="115"/>
        <v>325</v>
      </c>
    </row>
    <row r="836" spans="1:8" ht="20.25">
      <c r="A836" s="27" t="s">
        <v>429</v>
      </c>
      <c r="B836" s="20"/>
      <c r="C836" s="28"/>
      <c r="D836" s="31" t="s">
        <v>615</v>
      </c>
      <c r="E836" s="30"/>
      <c r="F836" s="24">
        <f>F837+F838+F839</f>
        <v>12900.59</v>
      </c>
      <c r="G836" s="25">
        <f>G837+G838+G839</f>
        <v>12575.59</v>
      </c>
      <c r="H836" s="26">
        <f t="shared" si="115"/>
        <v>325</v>
      </c>
    </row>
    <row r="837" spans="1:8" ht="11.25">
      <c r="A837" s="27" t="s">
        <v>145</v>
      </c>
      <c r="B837" s="20"/>
      <c r="C837" s="28"/>
      <c r="D837" s="31" t="s">
        <v>616</v>
      </c>
      <c r="E837" s="30"/>
      <c r="F837" s="24">
        <v>8000</v>
      </c>
      <c r="G837" s="25">
        <v>8000</v>
      </c>
      <c r="H837" s="26">
        <f t="shared" si="115"/>
        <v>0</v>
      </c>
    </row>
    <row r="838" spans="1:8" ht="11.25">
      <c r="A838" s="27" t="s">
        <v>160</v>
      </c>
      <c r="B838" s="20">
        <v>2</v>
      </c>
      <c r="C838" s="28"/>
      <c r="D838" s="31" t="s">
        <v>617</v>
      </c>
      <c r="E838" s="30" t="s">
        <v>260</v>
      </c>
      <c r="F838" s="24">
        <v>2484.59</v>
      </c>
      <c r="G838" s="25">
        <v>2159.59</v>
      </c>
      <c r="H838" s="26">
        <f t="shared" si="115"/>
        <v>325</v>
      </c>
    </row>
    <row r="839" spans="1:8" ht="20.25">
      <c r="A839" s="27" t="s">
        <v>565</v>
      </c>
      <c r="B839" s="20"/>
      <c r="C839" s="28"/>
      <c r="D839" s="31" t="s">
        <v>618</v>
      </c>
      <c r="E839" s="30"/>
      <c r="F839" s="24">
        <v>2416</v>
      </c>
      <c r="G839" s="25">
        <v>2416</v>
      </c>
      <c r="H839" s="26">
        <f aca="true" t="shared" si="116" ref="H839:H855">F839-G839</f>
        <v>0</v>
      </c>
    </row>
    <row r="840" spans="1:8" ht="20.25">
      <c r="A840" s="27" t="s">
        <v>569</v>
      </c>
      <c r="B840" s="20"/>
      <c r="C840" s="28"/>
      <c r="D840" s="31" t="s">
        <v>619</v>
      </c>
      <c r="E840" s="30"/>
      <c r="F840" s="24">
        <f>F841</f>
        <v>596195.88</v>
      </c>
      <c r="G840" s="25">
        <f>G841</f>
        <v>443065.15</v>
      </c>
      <c r="H840" s="26">
        <f t="shared" si="116"/>
        <v>153130.72999999998</v>
      </c>
    </row>
    <row r="841" spans="1:8" ht="20.25">
      <c r="A841" s="27" t="s">
        <v>570</v>
      </c>
      <c r="B841" s="20"/>
      <c r="C841" s="28"/>
      <c r="D841" s="31" t="s">
        <v>620</v>
      </c>
      <c r="E841" s="30"/>
      <c r="F841" s="24">
        <f>F842</f>
        <v>596195.88</v>
      </c>
      <c r="G841" s="25">
        <f>G842</f>
        <v>443065.15</v>
      </c>
      <c r="H841" s="26">
        <f t="shared" si="116"/>
        <v>153130.72999999998</v>
      </c>
    </row>
    <row r="842" spans="1:8" ht="40.5">
      <c r="A842" s="27" t="s">
        <v>572</v>
      </c>
      <c r="B842" s="20"/>
      <c r="C842" s="28"/>
      <c r="D842" s="31" t="s">
        <v>621</v>
      </c>
      <c r="E842" s="30"/>
      <c r="F842" s="24">
        <f>F843+F849</f>
        <v>596195.88</v>
      </c>
      <c r="G842" s="25">
        <f>G843+G849</f>
        <v>443065.15</v>
      </c>
      <c r="H842" s="26">
        <f t="shared" si="116"/>
        <v>153130.72999999998</v>
      </c>
    </row>
    <row r="843" spans="1:8" ht="11.25">
      <c r="A843" s="27" t="s">
        <v>428</v>
      </c>
      <c r="B843" s="20"/>
      <c r="C843" s="28"/>
      <c r="D843" s="31" t="s">
        <v>622</v>
      </c>
      <c r="E843" s="30"/>
      <c r="F843" s="24">
        <f>F844+F848</f>
        <v>351547.9</v>
      </c>
      <c r="G843" s="25">
        <f>G844+G848</f>
        <v>220131.15</v>
      </c>
      <c r="H843" s="26">
        <f t="shared" si="116"/>
        <v>131416.75000000003</v>
      </c>
    </row>
    <row r="844" spans="1:8" ht="11.25">
      <c r="A844" s="27" t="s">
        <v>430</v>
      </c>
      <c r="B844" s="20"/>
      <c r="C844" s="28"/>
      <c r="D844" s="31" t="s">
        <v>623</v>
      </c>
      <c r="E844" s="30"/>
      <c r="F844" s="24">
        <f>F845+F846+F847</f>
        <v>263047.9</v>
      </c>
      <c r="G844" s="25">
        <f>G845+G846+G847</f>
        <v>162081.15</v>
      </c>
      <c r="H844" s="26">
        <f t="shared" si="116"/>
        <v>100966.75000000003</v>
      </c>
    </row>
    <row r="845" spans="1:8" ht="11.25">
      <c r="A845" s="27" t="s">
        <v>150</v>
      </c>
      <c r="B845" s="20"/>
      <c r="C845" s="28"/>
      <c r="D845" s="31" t="s">
        <v>624</v>
      </c>
      <c r="E845" s="30"/>
      <c r="F845" s="24">
        <v>45108</v>
      </c>
      <c r="G845" s="25">
        <v>12440.24</v>
      </c>
      <c r="H845" s="26">
        <f t="shared" si="116"/>
        <v>32667.760000000002</v>
      </c>
    </row>
    <row r="846" spans="1:8" ht="20.25">
      <c r="A846" s="27" t="s">
        <v>463</v>
      </c>
      <c r="B846" s="20"/>
      <c r="C846" s="28"/>
      <c r="D846" s="31" t="s">
        <v>625</v>
      </c>
      <c r="E846" s="30"/>
      <c r="F846" s="24">
        <v>21996.3</v>
      </c>
      <c r="G846" s="25">
        <v>17471.75</v>
      </c>
      <c r="H846" s="26">
        <f t="shared" si="116"/>
        <v>4524.549999999999</v>
      </c>
    </row>
    <row r="847" spans="1:8" ht="11.25">
      <c r="A847" s="27" t="s">
        <v>328</v>
      </c>
      <c r="B847" s="20"/>
      <c r="C847" s="28"/>
      <c r="D847" s="31" t="s">
        <v>626</v>
      </c>
      <c r="E847" s="30"/>
      <c r="F847" s="24">
        <v>195943.6</v>
      </c>
      <c r="G847" s="25">
        <v>132169.16</v>
      </c>
      <c r="H847" s="26">
        <f t="shared" si="116"/>
        <v>63774.44</v>
      </c>
    </row>
    <row r="848" spans="1:8" ht="11.25">
      <c r="A848" s="27" t="s">
        <v>154</v>
      </c>
      <c r="B848" s="20"/>
      <c r="C848" s="28"/>
      <c r="D848" s="31" t="s">
        <v>627</v>
      </c>
      <c r="E848" s="30"/>
      <c r="F848" s="24">
        <v>88500</v>
      </c>
      <c r="G848" s="25">
        <v>58050</v>
      </c>
      <c r="H848" s="26">
        <f t="shared" si="116"/>
        <v>30450</v>
      </c>
    </row>
    <row r="849" spans="1:8" ht="11.25">
      <c r="A849" s="27" t="s">
        <v>431</v>
      </c>
      <c r="B849" s="20"/>
      <c r="C849" s="28"/>
      <c r="D849" s="31" t="s">
        <v>628</v>
      </c>
      <c r="E849" s="30"/>
      <c r="F849" s="24">
        <f>F850</f>
        <v>244647.98</v>
      </c>
      <c r="G849" s="25">
        <f>G850</f>
        <v>222934</v>
      </c>
      <c r="H849" s="26">
        <f t="shared" si="116"/>
        <v>21713.98000000001</v>
      </c>
    </row>
    <row r="850" spans="1:8" ht="20.25">
      <c r="A850" s="27" t="s">
        <v>157</v>
      </c>
      <c r="B850" s="20"/>
      <c r="C850" s="28"/>
      <c r="D850" s="31" t="s">
        <v>629</v>
      </c>
      <c r="E850" s="30"/>
      <c r="F850" s="24">
        <v>244647.98</v>
      </c>
      <c r="G850" s="25">
        <v>222934</v>
      </c>
      <c r="H850" s="26">
        <f t="shared" si="116"/>
        <v>21713.98000000001</v>
      </c>
    </row>
    <row r="851" spans="1:8" ht="11.25">
      <c r="A851" s="27" t="s">
        <v>576</v>
      </c>
      <c r="B851" s="20"/>
      <c r="C851" s="28"/>
      <c r="D851" s="31" t="s">
        <v>630</v>
      </c>
      <c r="E851" s="30"/>
      <c r="F851" s="24">
        <f aca="true" t="shared" si="117" ref="F851:G854">F852</f>
        <v>1878.56</v>
      </c>
      <c r="G851" s="25">
        <f t="shared" si="117"/>
        <v>1424.42</v>
      </c>
      <c r="H851" s="26">
        <f t="shared" si="116"/>
        <v>454.1399999999999</v>
      </c>
    </row>
    <row r="852" spans="1:8" ht="20.25">
      <c r="A852" s="27" t="s">
        <v>579</v>
      </c>
      <c r="B852" s="20"/>
      <c r="C852" s="28"/>
      <c r="D852" s="31" t="s">
        <v>631</v>
      </c>
      <c r="E852" s="30"/>
      <c r="F852" s="24">
        <f t="shared" si="117"/>
        <v>1878.56</v>
      </c>
      <c r="G852" s="25">
        <f t="shared" si="117"/>
        <v>1424.42</v>
      </c>
      <c r="H852" s="26">
        <f t="shared" si="116"/>
        <v>454.1399999999999</v>
      </c>
    </row>
    <row r="853" spans="1:8" ht="20.25">
      <c r="A853" s="27" t="s">
        <v>580</v>
      </c>
      <c r="B853" s="20"/>
      <c r="C853" s="28"/>
      <c r="D853" s="31" t="s">
        <v>632</v>
      </c>
      <c r="E853" s="30"/>
      <c r="F853" s="24">
        <f t="shared" si="117"/>
        <v>1878.56</v>
      </c>
      <c r="G853" s="25">
        <f t="shared" si="117"/>
        <v>1424.42</v>
      </c>
      <c r="H853" s="26">
        <f t="shared" si="116"/>
        <v>454.1399999999999</v>
      </c>
    </row>
    <row r="854" spans="1:8" ht="11.25">
      <c r="A854" s="27" t="s">
        <v>428</v>
      </c>
      <c r="B854" s="20"/>
      <c r="C854" s="28"/>
      <c r="D854" s="31" t="s">
        <v>633</v>
      </c>
      <c r="E854" s="30"/>
      <c r="F854" s="24">
        <f t="shared" si="117"/>
        <v>1878.56</v>
      </c>
      <c r="G854" s="25">
        <f t="shared" si="117"/>
        <v>1424.42</v>
      </c>
      <c r="H854" s="26">
        <f t="shared" si="116"/>
        <v>454.1399999999999</v>
      </c>
    </row>
    <row r="855" spans="1:8" ht="11.25">
      <c r="A855" s="27" t="s">
        <v>154</v>
      </c>
      <c r="B855" s="20"/>
      <c r="C855" s="28"/>
      <c r="D855" s="31" t="s">
        <v>634</v>
      </c>
      <c r="E855" s="30"/>
      <c r="F855" s="24">
        <v>1878.56</v>
      </c>
      <c r="G855" s="25">
        <v>1424.42</v>
      </c>
      <c r="H855" s="26">
        <f t="shared" si="116"/>
        <v>454.1399999999999</v>
      </c>
    </row>
    <row r="856" spans="1:8" ht="12">
      <c r="A856" s="53" t="s">
        <v>439</v>
      </c>
      <c r="B856" s="20"/>
      <c r="C856" s="28"/>
      <c r="D856" s="48" t="s">
        <v>1586</v>
      </c>
      <c r="E856" s="30"/>
      <c r="F856" s="49">
        <f aca="true" t="shared" si="118" ref="F856:G861">F857</f>
        <v>67200</v>
      </c>
      <c r="G856" s="50">
        <f t="shared" si="118"/>
        <v>66192</v>
      </c>
      <c r="H856" s="51">
        <f>IF(ISNUMBER(F856),F856,0)-IF(ISNUMBER(G856),G856,0)</f>
        <v>1008</v>
      </c>
    </row>
    <row r="857" spans="1:8" ht="20.25">
      <c r="A857" s="27" t="s">
        <v>569</v>
      </c>
      <c r="B857" s="20"/>
      <c r="C857" s="28"/>
      <c r="D857" s="31" t="s">
        <v>1587</v>
      </c>
      <c r="E857" s="30"/>
      <c r="F857" s="24">
        <f t="shared" si="118"/>
        <v>67200</v>
      </c>
      <c r="G857" s="25">
        <f t="shared" si="118"/>
        <v>66192</v>
      </c>
      <c r="H857" s="26">
        <f aca="true" t="shared" si="119" ref="H857:H862">F857-G857</f>
        <v>1008</v>
      </c>
    </row>
    <row r="858" spans="1:8" ht="20.25">
      <c r="A858" s="27" t="s">
        <v>570</v>
      </c>
      <c r="B858" s="20"/>
      <c r="C858" s="28"/>
      <c r="D858" s="31" t="s">
        <v>1588</v>
      </c>
      <c r="E858" s="30"/>
      <c r="F858" s="24">
        <f t="shared" si="118"/>
        <v>67200</v>
      </c>
      <c r="G858" s="25">
        <f t="shared" si="118"/>
        <v>66192</v>
      </c>
      <c r="H858" s="26">
        <f t="shared" si="119"/>
        <v>1008</v>
      </c>
    </row>
    <row r="859" spans="1:8" ht="40.5">
      <c r="A859" s="27" t="s">
        <v>572</v>
      </c>
      <c r="B859" s="20"/>
      <c r="C859" s="28"/>
      <c r="D859" s="31" t="s">
        <v>1589</v>
      </c>
      <c r="E859" s="30"/>
      <c r="F859" s="24">
        <f t="shared" si="118"/>
        <v>67200</v>
      </c>
      <c r="G859" s="25">
        <f t="shared" si="118"/>
        <v>66192</v>
      </c>
      <c r="H859" s="26">
        <f t="shared" si="119"/>
        <v>1008</v>
      </c>
    </row>
    <row r="860" spans="1:8" ht="11.25">
      <c r="A860" s="27" t="s">
        <v>428</v>
      </c>
      <c r="B860" s="20"/>
      <c r="C860" s="28"/>
      <c r="D860" s="31" t="s">
        <v>1590</v>
      </c>
      <c r="E860" s="30"/>
      <c r="F860" s="24">
        <f t="shared" si="118"/>
        <v>67200</v>
      </c>
      <c r="G860" s="25">
        <f t="shared" si="118"/>
        <v>66192</v>
      </c>
      <c r="H860" s="26">
        <f t="shared" si="119"/>
        <v>1008</v>
      </c>
    </row>
    <row r="861" spans="1:8" ht="11.25">
      <c r="A861" s="27" t="s">
        <v>430</v>
      </c>
      <c r="B861" s="20"/>
      <c r="C861" s="28"/>
      <c r="D861" s="31" t="s">
        <v>1591</v>
      </c>
      <c r="E861" s="30"/>
      <c r="F861" s="24">
        <f t="shared" si="118"/>
        <v>67200</v>
      </c>
      <c r="G861" s="25">
        <f t="shared" si="118"/>
        <v>66192</v>
      </c>
      <c r="H861" s="26">
        <f t="shared" si="119"/>
        <v>1008</v>
      </c>
    </row>
    <row r="862" spans="1:8" ht="11.25">
      <c r="A862" s="27" t="s">
        <v>328</v>
      </c>
      <c r="B862" s="20"/>
      <c r="C862" s="28"/>
      <c r="D862" s="31" t="s">
        <v>1592</v>
      </c>
      <c r="E862" s="30"/>
      <c r="F862" s="24">
        <f>F869</f>
        <v>67200</v>
      </c>
      <c r="G862" s="25">
        <f>G869</f>
        <v>66192</v>
      </c>
      <c r="H862" s="26">
        <f t="shared" si="119"/>
        <v>1008</v>
      </c>
    </row>
    <row r="863" spans="1:8" ht="26.25" customHeight="1">
      <c r="A863" s="47" t="s">
        <v>351</v>
      </c>
      <c r="B863" s="20"/>
      <c r="C863" s="28"/>
      <c r="D863" s="48" t="s">
        <v>1593</v>
      </c>
      <c r="E863" s="30"/>
      <c r="F863" s="49">
        <f aca="true" t="shared" si="120" ref="F863:G868">F864</f>
        <v>67200</v>
      </c>
      <c r="G863" s="50">
        <f t="shared" si="120"/>
        <v>66192</v>
      </c>
      <c r="H863" s="51">
        <f>IF(ISNUMBER(F863),F863,0)-IF(ISNUMBER(G863),G863,0)</f>
        <v>1008</v>
      </c>
    </row>
    <row r="864" spans="1:8" ht="26.25" customHeight="1">
      <c r="A864" s="27" t="s">
        <v>569</v>
      </c>
      <c r="B864" s="20"/>
      <c r="C864" s="28"/>
      <c r="D864" s="31" t="s">
        <v>1594</v>
      </c>
      <c r="E864" s="30"/>
      <c r="F864" s="54">
        <f t="shared" si="120"/>
        <v>67200</v>
      </c>
      <c r="G864" s="55">
        <f t="shared" si="120"/>
        <v>66192</v>
      </c>
      <c r="H864" s="56">
        <f>F864-G864</f>
        <v>1008</v>
      </c>
    </row>
    <row r="865" spans="1:8" ht="26.25" customHeight="1">
      <c r="A865" s="27" t="s">
        <v>570</v>
      </c>
      <c r="B865" s="20"/>
      <c r="C865" s="28"/>
      <c r="D865" s="31" t="s">
        <v>1595</v>
      </c>
      <c r="E865" s="30"/>
      <c r="F865" s="54">
        <f t="shared" si="120"/>
        <v>67200</v>
      </c>
      <c r="G865" s="55">
        <f t="shared" si="120"/>
        <v>66192</v>
      </c>
      <c r="H865" s="56">
        <f>F865-G865</f>
        <v>1008</v>
      </c>
    </row>
    <row r="866" spans="1:8" ht="40.5">
      <c r="A866" s="27" t="s">
        <v>572</v>
      </c>
      <c r="B866" s="20">
        <v>2</v>
      </c>
      <c r="C866" s="28"/>
      <c r="D866" s="31" t="s">
        <v>1596</v>
      </c>
      <c r="E866" s="30" t="s">
        <v>261</v>
      </c>
      <c r="F866" s="24">
        <f t="shared" si="120"/>
        <v>67200</v>
      </c>
      <c r="G866" s="25">
        <f t="shared" si="120"/>
        <v>66192</v>
      </c>
      <c r="H866" s="26">
        <f>IF(ISNUMBER(F866),F866,0)-IF(ISNUMBER(G866),G866,0)</f>
        <v>1008</v>
      </c>
    </row>
    <row r="867" spans="1:8" ht="11.25">
      <c r="A867" s="27" t="s">
        <v>428</v>
      </c>
      <c r="B867" s="20"/>
      <c r="C867" s="28"/>
      <c r="D867" s="31" t="s">
        <v>1597</v>
      </c>
      <c r="E867" s="30"/>
      <c r="F867" s="24">
        <f t="shared" si="120"/>
        <v>67200</v>
      </c>
      <c r="G867" s="25">
        <f t="shared" si="120"/>
        <v>66192</v>
      </c>
      <c r="H867" s="26">
        <f>F867-G867</f>
        <v>1008</v>
      </c>
    </row>
    <row r="868" spans="1:8" ht="11.25">
      <c r="A868" s="27" t="s">
        <v>430</v>
      </c>
      <c r="B868" s="20"/>
      <c r="C868" s="28"/>
      <c r="D868" s="31" t="s">
        <v>1598</v>
      </c>
      <c r="E868" s="30"/>
      <c r="F868" s="24">
        <f t="shared" si="120"/>
        <v>67200</v>
      </c>
      <c r="G868" s="25">
        <f t="shared" si="120"/>
        <v>66192</v>
      </c>
      <c r="H868" s="26">
        <f>F868-G868</f>
        <v>1008</v>
      </c>
    </row>
    <row r="869" spans="1:8" ht="11.25">
      <c r="A869" s="27" t="s">
        <v>328</v>
      </c>
      <c r="B869" s="20"/>
      <c r="C869" s="28"/>
      <c r="D869" s="31" t="s">
        <v>1599</v>
      </c>
      <c r="E869" s="30"/>
      <c r="F869" s="24">
        <v>67200</v>
      </c>
      <c r="G869" s="25">
        <v>66192</v>
      </c>
      <c r="H869" s="26">
        <f>F869-G869</f>
        <v>1008</v>
      </c>
    </row>
    <row r="870" spans="1:8" ht="12">
      <c r="A870" s="53" t="s">
        <v>440</v>
      </c>
      <c r="B870" s="20"/>
      <c r="C870" s="28"/>
      <c r="D870" s="48" t="s">
        <v>1600</v>
      </c>
      <c r="E870" s="30"/>
      <c r="F870" s="49">
        <f>F871+F884+F897+F919+F924+F934</f>
        <v>59813349.379999995</v>
      </c>
      <c r="G870" s="50">
        <f>G871+G884+G897+G919+G924+G934</f>
        <v>38132414.970000006</v>
      </c>
      <c r="H870" s="51">
        <f aca="true" t="shared" si="121" ref="H870:H889">F870-G870</f>
        <v>21680934.40999999</v>
      </c>
    </row>
    <row r="871" spans="1:8" ht="71.25">
      <c r="A871" s="27" t="s">
        <v>585</v>
      </c>
      <c r="B871" s="20"/>
      <c r="C871" s="28"/>
      <c r="D871" s="31" t="s">
        <v>1601</v>
      </c>
      <c r="E871" s="30"/>
      <c r="F871" s="24">
        <f>F872</f>
        <v>5123770</v>
      </c>
      <c r="G871" s="25">
        <f>G872</f>
        <v>3607590.67</v>
      </c>
      <c r="H871" s="26">
        <f t="shared" si="121"/>
        <v>1516179.33</v>
      </c>
    </row>
    <row r="872" spans="1:8" ht="20.25">
      <c r="A872" s="27" t="s">
        <v>566</v>
      </c>
      <c r="B872" s="20"/>
      <c r="C872" s="28"/>
      <c r="D872" s="31" t="s">
        <v>1602</v>
      </c>
      <c r="E872" s="30"/>
      <c r="F872" s="24">
        <f>F873+F878</f>
        <v>5123770</v>
      </c>
      <c r="G872" s="25">
        <f>G873+G878</f>
        <v>3607590.67</v>
      </c>
      <c r="H872" s="26">
        <f t="shared" si="121"/>
        <v>1516179.33</v>
      </c>
    </row>
    <row r="873" spans="1:8" ht="40.5">
      <c r="A873" s="27" t="s">
        <v>567</v>
      </c>
      <c r="B873" s="20"/>
      <c r="C873" s="28"/>
      <c r="D873" s="31" t="s">
        <v>1603</v>
      </c>
      <c r="E873" s="30"/>
      <c r="F873" s="24">
        <f>F874</f>
        <v>4973670</v>
      </c>
      <c r="G873" s="25">
        <f>G874</f>
        <v>3562434.67</v>
      </c>
      <c r="H873" s="26">
        <f t="shared" si="121"/>
        <v>1411235.33</v>
      </c>
    </row>
    <row r="874" spans="1:8" ht="11.25">
      <c r="A874" s="27" t="s">
        <v>428</v>
      </c>
      <c r="B874" s="20"/>
      <c r="C874" s="28"/>
      <c r="D874" s="31" t="s">
        <v>1604</v>
      </c>
      <c r="E874" s="30"/>
      <c r="F874" s="24">
        <f>F875</f>
        <v>4973670</v>
      </c>
      <c r="G874" s="25">
        <f>G875</f>
        <v>3562434.67</v>
      </c>
      <c r="H874" s="26">
        <f>G874</f>
        <v>3562434.67</v>
      </c>
    </row>
    <row r="875" spans="1:8" ht="20.25">
      <c r="A875" s="27" t="s">
        <v>429</v>
      </c>
      <c r="B875" s="20"/>
      <c r="C875" s="28"/>
      <c r="D875" s="31" t="s">
        <v>1605</v>
      </c>
      <c r="E875" s="30"/>
      <c r="F875" s="24">
        <f>F876+F877</f>
        <v>4973670</v>
      </c>
      <c r="G875" s="25">
        <f>G876+G877</f>
        <v>3562434.67</v>
      </c>
      <c r="H875" s="26">
        <f t="shared" si="121"/>
        <v>1411235.33</v>
      </c>
    </row>
    <row r="876" spans="1:8" ht="11.25">
      <c r="A876" s="27" t="s">
        <v>145</v>
      </c>
      <c r="B876" s="20"/>
      <c r="C876" s="28"/>
      <c r="D876" s="31" t="s">
        <v>1606</v>
      </c>
      <c r="E876" s="30"/>
      <c r="F876" s="24">
        <f>F1012</f>
        <v>3804080</v>
      </c>
      <c r="G876" s="25">
        <f>G1012</f>
        <v>2721728.6</v>
      </c>
      <c r="H876" s="26">
        <f t="shared" si="121"/>
        <v>1082351.4</v>
      </c>
    </row>
    <row r="877" spans="1:8" ht="20.25">
      <c r="A877" s="27" t="s">
        <v>565</v>
      </c>
      <c r="B877" s="20"/>
      <c r="C877" s="28"/>
      <c r="D877" s="31" t="s">
        <v>1607</v>
      </c>
      <c r="E877" s="30"/>
      <c r="F877" s="24">
        <f>F1013</f>
        <v>1169590</v>
      </c>
      <c r="G877" s="25">
        <f>G1013</f>
        <v>840706.07</v>
      </c>
      <c r="H877" s="26">
        <f t="shared" si="121"/>
        <v>328883.93000000005</v>
      </c>
    </row>
    <row r="878" spans="1:8" ht="40.5">
      <c r="A878" s="27" t="s">
        <v>568</v>
      </c>
      <c r="B878" s="20"/>
      <c r="C878" s="28"/>
      <c r="D878" s="31" t="s">
        <v>1608</v>
      </c>
      <c r="E878" s="30"/>
      <c r="F878" s="24">
        <f>F879</f>
        <v>150100</v>
      </c>
      <c r="G878" s="25">
        <f>G879</f>
        <v>45156</v>
      </c>
      <c r="H878" s="26">
        <f t="shared" si="121"/>
        <v>104944</v>
      </c>
    </row>
    <row r="879" spans="1:8" ht="11.25">
      <c r="A879" s="27" t="s">
        <v>428</v>
      </c>
      <c r="B879" s="20"/>
      <c r="C879" s="28"/>
      <c r="D879" s="31" t="s">
        <v>1609</v>
      </c>
      <c r="E879" s="30"/>
      <c r="F879" s="24">
        <f>F880+F882</f>
        <v>150100</v>
      </c>
      <c r="G879" s="25">
        <f>G880+G882</f>
        <v>45156</v>
      </c>
      <c r="H879" s="26">
        <f t="shared" si="121"/>
        <v>104944</v>
      </c>
    </row>
    <row r="880" spans="1:8" ht="20.25">
      <c r="A880" s="27" t="s">
        <v>429</v>
      </c>
      <c r="B880" s="20"/>
      <c r="C880" s="28"/>
      <c r="D880" s="31" t="s">
        <v>1610</v>
      </c>
      <c r="E880" s="30"/>
      <c r="F880" s="24">
        <f>F881</f>
        <v>20000</v>
      </c>
      <c r="G880" s="25">
        <f>G881</f>
        <v>0</v>
      </c>
      <c r="H880" s="26">
        <f t="shared" si="121"/>
        <v>20000</v>
      </c>
    </row>
    <row r="881" spans="1:8" ht="11.25">
      <c r="A881" s="27" t="s">
        <v>160</v>
      </c>
      <c r="B881" s="20"/>
      <c r="C881" s="28"/>
      <c r="D881" s="31" t="s">
        <v>1611</v>
      </c>
      <c r="E881" s="30"/>
      <c r="F881" s="24">
        <f>F1017</f>
        <v>20000</v>
      </c>
      <c r="G881" s="25">
        <f>G1017</f>
        <v>0</v>
      </c>
      <c r="H881" s="26">
        <f t="shared" si="121"/>
        <v>20000</v>
      </c>
    </row>
    <row r="882" spans="1:8" ht="11.25">
      <c r="A882" s="27" t="s">
        <v>437</v>
      </c>
      <c r="B882" s="20"/>
      <c r="C882" s="28"/>
      <c r="D882" s="31" t="s">
        <v>1612</v>
      </c>
      <c r="E882" s="30"/>
      <c r="F882" s="24">
        <f>F883</f>
        <v>130100</v>
      </c>
      <c r="G882" s="25">
        <f>G883</f>
        <v>45156</v>
      </c>
      <c r="H882" s="26">
        <f t="shared" si="121"/>
        <v>84944</v>
      </c>
    </row>
    <row r="883" spans="1:8" ht="20.25">
      <c r="A883" s="27" t="s">
        <v>230</v>
      </c>
      <c r="B883" s="20"/>
      <c r="C883" s="28"/>
      <c r="D883" s="31" t="s">
        <v>1613</v>
      </c>
      <c r="E883" s="30"/>
      <c r="F883" s="24">
        <f>F1019</f>
        <v>130100</v>
      </c>
      <c r="G883" s="25">
        <f>G1019</f>
        <v>45156</v>
      </c>
      <c r="H883" s="26">
        <f t="shared" si="121"/>
        <v>84944</v>
      </c>
    </row>
    <row r="884" spans="1:8" ht="20.25">
      <c r="A884" s="27" t="s">
        <v>569</v>
      </c>
      <c r="B884" s="20"/>
      <c r="C884" s="28"/>
      <c r="D884" s="31" t="s">
        <v>1614</v>
      </c>
      <c r="E884" s="30"/>
      <c r="F884" s="24">
        <f>F885</f>
        <v>1220587</v>
      </c>
      <c r="G884" s="25">
        <f>G885</f>
        <v>463262.52</v>
      </c>
      <c r="H884" s="26">
        <f t="shared" si="121"/>
        <v>757324.48</v>
      </c>
    </row>
    <row r="885" spans="1:8" ht="20.25">
      <c r="A885" s="27" t="s">
        <v>570</v>
      </c>
      <c r="B885" s="20"/>
      <c r="C885" s="28"/>
      <c r="D885" s="31" t="s">
        <v>1615</v>
      </c>
      <c r="E885" s="30"/>
      <c r="F885" s="24">
        <f>F886</f>
        <v>1220587</v>
      </c>
      <c r="G885" s="25">
        <f>G886</f>
        <v>463262.52</v>
      </c>
      <c r="H885" s="26">
        <f t="shared" si="121"/>
        <v>757324.48</v>
      </c>
    </row>
    <row r="886" spans="1:8" ht="40.5">
      <c r="A886" s="27" t="s">
        <v>572</v>
      </c>
      <c r="B886" s="20"/>
      <c r="C886" s="28"/>
      <c r="D886" s="31" t="s">
        <v>1616</v>
      </c>
      <c r="E886" s="30"/>
      <c r="F886" s="24">
        <f>F887+F894</f>
        <v>1220587</v>
      </c>
      <c r="G886" s="25">
        <f>G887+G894</f>
        <v>463262.52</v>
      </c>
      <c r="H886" s="26">
        <f t="shared" si="121"/>
        <v>757324.48</v>
      </c>
    </row>
    <row r="887" spans="1:8" ht="11.25">
      <c r="A887" s="27" t="s">
        <v>428</v>
      </c>
      <c r="B887" s="20"/>
      <c r="C887" s="28"/>
      <c r="D887" s="31" t="s">
        <v>1617</v>
      </c>
      <c r="E887" s="30"/>
      <c r="F887" s="24">
        <f>F888+F893</f>
        <v>608313</v>
      </c>
      <c r="G887" s="25">
        <f>G888+G893</f>
        <v>383027.82</v>
      </c>
      <c r="H887" s="26">
        <f t="shared" si="121"/>
        <v>225285.18</v>
      </c>
    </row>
    <row r="888" spans="1:8" ht="11.25">
      <c r="A888" s="27" t="s">
        <v>430</v>
      </c>
      <c r="B888" s="20"/>
      <c r="C888" s="28"/>
      <c r="D888" s="31" t="s">
        <v>1618</v>
      </c>
      <c r="E888" s="30"/>
      <c r="F888" s="24">
        <f>F889+F890+F891+F892</f>
        <v>605557</v>
      </c>
      <c r="G888" s="25">
        <f>G889+G890+G891+G892</f>
        <v>380271.82</v>
      </c>
      <c r="H888" s="26">
        <f t="shared" si="121"/>
        <v>225285.18</v>
      </c>
    </row>
    <row r="889" spans="1:8" ht="11.25">
      <c r="A889" s="27" t="s">
        <v>150</v>
      </c>
      <c r="B889" s="20"/>
      <c r="C889" s="28"/>
      <c r="D889" s="31" t="s">
        <v>1619</v>
      </c>
      <c r="E889" s="30"/>
      <c r="F889" s="24">
        <f aca="true" t="shared" si="122" ref="F889:G891">F1025</f>
        <v>100000</v>
      </c>
      <c r="G889" s="25">
        <f t="shared" si="122"/>
        <v>60974.6</v>
      </c>
      <c r="H889" s="26">
        <f t="shared" si="121"/>
        <v>39025.4</v>
      </c>
    </row>
    <row r="890" spans="1:8" ht="11.25">
      <c r="A890" s="27" t="s">
        <v>166</v>
      </c>
      <c r="B890" s="20"/>
      <c r="C890" s="28"/>
      <c r="D890" s="31" t="s">
        <v>1620</v>
      </c>
      <c r="E890" s="30"/>
      <c r="F890" s="24">
        <f t="shared" si="122"/>
        <v>133022.36</v>
      </c>
      <c r="G890" s="25">
        <f t="shared" si="122"/>
        <v>78874.03</v>
      </c>
      <c r="H890" s="26">
        <f>F890-G890</f>
        <v>54148.32999999999</v>
      </c>
    </row>
    <row r="891" spans="1:8" ht="20.25">
      <c r="A891" s="27" t="s">
        <v>463</v>
      </c>
      <c r="B891" s="20"/>
      <c r="C891" s="28"/>
      <c r="D891" s="31" t="s">
        <v>1621</v>
      </c>
      <c r="E891" s="30"/>
      <c r="F891" s="24">
        <f t="shared" si="122"/>
        <v>156500</v>
      </c>
      <c r="G891" s="25">
        <f t="shared" si="122"/>
        <v>100631.12</v>
      </c>
      <c r="H891" s="26">
        <f>F891-G891</f>
        <v>55868.880000000005</v>
      </c>
    </row>
    <row r="892" spans="1:8" ht="11.25">
      <c r="A892" s="27" t="s">
        <v>328</v>
      </c>
      <c r="B892" s="20"/>
      <c r="C892" s="28"/>
      <c r="D892" s="31" t="s">
        <v>1622</v>
      </c>
      <c r="E892" s="30"/>
      <c r="F892" s="24">
        <f>F963+F994+F1028</f>
        <v>216034.64</v>
      </c>
      <c r="G892" s="25">
        <f>G963+G994+G1028</f>
        <v>139792.07</v>
      </c>
      <c r="H892" s="26">
        <f>F892-G892</f>
        <v>76242.57</v>
      </c>
    </row>
    <row r="893" spans="1:8" ht="11.25">
      <c r="A893" s="27" t="s">
        <v>154</v>
      </c>
      <c r="B893" s="20"/>
      <c r="C893" s="28"/>
      <c r="D893" s="31" t="s">
        <v>1623</v>
      </c>
      <c r="E893" s="30"/>
      <c r="F893" s="24">
        <f>F1029</f>
        <v>2756</v>
      </c>
      <c r="G893" s="25">
        <f>G1029</f>
        <v>2756</v>
      </c>
      <c r="H893" s="26">
        <f>F893-G893</f>
        <v>0</v>
      </c>
    </row>
    <row r="894" spans="1:8" ht="11.25">
      <c r="A894" s="27" t="s">
        <v>431</v>
      </c>
      <c r="B894" s="20"/>
      <c r="C894" s="28"/>
      <c r="D894" s="31" t="s">
        <v>1624</v>
      </c>
      <c r="E894" s="30"/>
      <c r="F894" s="24">
        <f>F895+F896</f>
        <v>612274</v>
      </c>
      <c r="G894" s="25">
        <f>G895+G896</f>
        <v>80234.7</v>
      </c>
      <c r="H894" s="26">
        <f aca="true" t="shared" si="123" ref="H894:H938">F894-G894</f>
        <v>532039.3</v>
      </c>
    </row>
    <row r="895" spans="1:8" ht="20.25">
      <c r="A895" s="27" t="s">
        <v>156</v>
      </c>
      <c r="B895" s="20"/>
      <c r="C895" s="28"/>
      <c r="D895" s="31" t="s">
        <v>1625</v>
      </c>
      <c r="E895" s="30"/>
      <c r="F895" s="24">
        <f>F1031</f>
        <v>478400</v>
      </c>
      <c r="G895" s="25">
        <f>G1031</f>
        <v>0</v>
      </c>
      <c r="H895" s="26">
        <f t="shared" si="123"/>
        <v>478400</v>
      </c>
    </row>
    <row r="896" spans="1:8" ht="20.25">
      <c r="A896" s="27" t="s">
        <v>157</v>
      </c>
      <c r="B896" s="20"/>
      <c r="C896" s="28"/>
      <c r="D896" s="31" t="s">
        <v>1626</v>
      </c>
      <c r="E896" s="30"/>
      <c r="F896" s="24">
        <f>F1032</f>
        <v>133874</v>
      </c>
      <c r="G896" s="25">
        <f>G1032</f>
        <v>80234.7</v>
      </c>
      <c r="H896" s="26">
        <f t="shared" si="123"/>
        <v>53639.3</v>
      </c>
    </row>
    <row r="897" spans="1:8" ht="20.25">
      <c r="A897" s="27" t="s">
        <v>573</v>
      </c>
      <c r="B897" s="20"/>
      <c r="C897" s="28"/>
      <c r="D897" s="31" t="s">
        <v>1627</v>
      </c>
      <c r="E897" s="30"/>
      <c r="F897" s="24">
        <f>F898+F903+F916</f>
        <v>4520942.38</v>
      </c>
      <c r="G897" s="25">
        <f>G898+G903+G916</f>
        <v>2669565.91</v>
      </c>
      <c r="H897" s="26">
        <f t="shared" si="123"/>
        <v>1851376.4699999997</v>
      </c>
    </row>
    <row r="898" spans="1:8" ht="20.25">
      <c r="A898" s="27" t="s">
        <v>635</v>
      </c>
      <c r="B898" s="20"/>
      <c r="C898" s="28"/>
      <c r="D898" s="31" t="s">
        <v>1628</v>
      </c>
      <c r="E898" s="30"/>
      <c r="F898" s="24">
        <f aca="true" t="shared" si="124" ref="F898:G901">F899</f>
        <v>2625393</v>
      </c>
      <c r="G898" s="25">
        <f t="shared" si="124"/>
        <v>1802352.58</v>
      </c>
      <c r="H898" s="26">
        <f t="shared" si="123"/>
        <v>823040.4199999999</v>
      </c>
    </row>
    <row r="899" spans="1:8" ht="40.5">
      <c r="A899" s="27" t="s">
        <v>636</v>
      </c>
      <c r="B899" s="20"/>
      <c r="C899" s="28"/>
      <c r="D899" s="31" t="s">
        <v>1629</v>
      </c>
      <c r="E899" s="30"/>
      <c r="F899" s="24">
        <f t="shared" si="124"/>
        <v>2625393</v>
      </c>
      <c r="G899" s="25">
        <f t="shared" si="124"/>
        <v>1802352.58</v>
      </c>
      <c r="H899" s="26">
        <f t="shared" si="123"/>
        <v>823040.4199999999</v>
      </c>
    </row>
    <row r="900" spans="1:8" ht="11.25">
      <c r="A900" s="27" t="s">
        <v>428</v>
      </c>
      <c r="B900" s="20"/>
      <c r="C900" s="28"/>
      <c r="D900" s="31" t="s">
        <v>1630</v>
      </c>
      <c r="E900" s="30"/>
      <c r="F900" s="24">
        <f t="shared" si="124"/>
        <v>2625393</v>
      </c>
      <c r="G900" s="25">
        <f t="shared" si="124"/>
        <v>1802352.58</v>
      </c>
      <c r="H900" s="26">
        <f t="shared" si="123"/>
        <v>823040.4199999999</v>
      </c>
    </row>
    <row r="901" spans="1:8" ht="11.25">
      <c r="A901" s="27" t="s">
        <v>437</v>
      </c>
      <c r="B901" s="20"/>
      <c r="C901" s="28"/>
      <c r="D901" s="31" t="s">
        <v>1631</v>
      </c>
      <c r="E901" s="30"/>
      <c r="F901" s="24">
        <f t="shared" si="124"/>
        <v>2625393</v>
      </c>
      <c r="G901" s="25">
        <f t="shared" si="124"/>
        <v>1802352.58</v>
      </c>
      <c r="H901" s="26">
        <f t="shared" si="123"/>
        <v>823040.4199999999</v>
      </c>
    </row>
    <row r="902" spans="1:8" ht="20.25">
      <c r="A902" s="27" t="s">
        <v>230</v>
      </c>
      <c r="B902" s="20"/>
      <c r="C902" s="28"/>
      <c r="D902" s="31" t="s">
        <v>1632</v>
      </c>
      <c r="E902" s="30"/>
      <c r="F902" s="24">
        <f>F969+F1000</f>
        <v>2625393</v>
      </c>
      <c r="G902" s="25">
        <f>G969+G1000</f>
        <v>1802352.58</v>
      </c>
      <c r="H902" s="26">
        <f t="shared" si="123"/>
        <v>823040.4199999999</v>
      </c>
    </row>
    <row r="903" spans="1:8" ht="30">
      <c r="A903" s="27" t="s">
        <v>574</v>
      </c>
      <c r="B903" s="20"/>
      <c r="C903" s="28"/>
      <c r="D903" s="31" t="s">
        <v>1633</v>
      </c>
      <c r="E903" s="30"/>
      <c r="F903" s="24">
        <f>F904+F908+F912</f>
        <v>1850646</v>
      </c>
      <c r="G903" s="25">
        <f>G904+G908+G912</f>
        <v>826051.9</v>
      </c>
      <c r="H903" s="26">
        <f t="shared" si="123"/>
        <v>1024594.1</v>
      </c>
    </row>
    <row r="904" spans="1:8" ht="40.5">
      <c r="A904" s="27" t="s">
        <v>575</v>
      </c>
      <c r="B904" s="20"/>
      <c r="C904" s="28"/>
      <c r="D904" s="31" t="s">
        <v>1634</v>
      </c>
      <c r="E904" s="30"/>
      <c r="F904" s="24">
        <f aca="true" t="shared" si="125" ref="F904:G906">F905</f>
        <v>812400</v>
      </c>
      <c r="G904" s="25">
        <f t="shared" si="125"/>
        <v>579211.9</v>
      </c>
      <c r="H904" s="26">
        <f t="shared" si="123"/>
        <v>233188.09999999998</v>
      </c>
    </row>
    <row r="905" spans="1:8" ht="11.25">
      <c r="A905" s="27" t="s">
        <v>428</v>
      </c>
      <c r="B905" s="20"/>
      <c r="C905" s="28"/>
      <c r="D905" s="31" t="s">
        <v>1635</v>
      </c>
      <c r="E905" s="30"/>
      <c r="F905" s="24">
        <f t="shared" si="125"/>
        <v>812400</v>
      </c>
      <c r="G905" s="25">
        <f t="shared" si="125"/>
        <v>579211.9</v>
      </c>
      <c r="H905" s="26">
        <f t="shared" si="123"/>
        <v>233188.09999999998</v>
      </c>
    </row>
    <row r="906" spans="1:8" ht="11.25">
      <c r="A906" s="27" t="s">
        <v>437</v>
      </c>
      <c r="B906" s="20"/>
      <c r="C906" s="28"/>
      <c r="D906" s="31" t="s">
        <v>1636</v>
      </c>
      <c r="E906" s="30"/>
      <c r="F906" s="24">
        <f t="shared" si="125"/>
        <v>812400</v>
      </c>
      <c r="G906" s="25">
        <f t="shared" si="125"/>
        <v>579211.9</v>
      </c>
      <c r="H906" s="26">
        <f t="shared" si="123"/>
        <v>233188.09999999998</v>
      </c>
    </row>
    <row r="907" spans="1:8" ht="30">
      <c r="A907" s="27" t="s">
        <v>637</v>
      </c>
      <c r="B907" s="20"/>
      <c r="C907" s="28"/>
      <c r="D907" s="31" t="s">
        <v>1637</v>
      </c>
      <c r="E907" s="30"/>
      <c r="F907" s="24">
        <f>F945</f>
        <v>812400</v>
      </c>
      <c r="G907" s="25">
        <f>G945</f>
        <v>579211.9</v>
      </c>
      <c r="H907" s="26">
        <f t="shared" si="123"/>
        <v>233188.09999999998</v>
      </c>
    </row>
    <row r="908" spans="1:8" ht="20.25">
      <c r="A908" s="27" t="s">
        <v>638</v>
      </c>
      <c r="B908" s="20"/>
      <c r="C908" s="28"/>
      <c r="D908" s="31" t="s">
        <v>1638</v>
      </c>
      <c r="E908" s="30"/>
      <c r="F908" s="24">
        <f aca="true" t="shared" si="126" ref="F908:G910">F909</f>
        <v>791406</v>
      </c>
      <c r="G908" s="25">
        <f t="shared" si="126"/>
        <v>0</v>
      </c>
      <c r="H908" s="26">
        <f t="shared" si="123"/>
        <v>791406</v>
      </c>
    </row>
    <row r="909" spans="1:8" ht="11.25">
      <c r="A909" s="27" t="s">
        <v>428</v>
      </c>
      <c r="B909" s="20"/>
      <c r="C909" s="28"/>
      <c r="D909" s="31" t="s">
        <v>1639</v>
      </c>
      <c r="E909" s="30"/>
      <c r="F909" s="24">
        <f t="shared" si="126"/>
        <v>791406</v>
      </c>
      <c r="G909" s="25">
        <f t="shared" si="126"/>
        <v>0</v>
      </c>
      <c r="H909" s="26">
        <f t="shared" si="123"/>
        <v>791406</v>
      </c>
    </row>
    <row r="910" spans="1:8" ht="11.25">
      <c r="A910" s="27" t="s">
        <v>437</v>
      </c>
      <c r="B910" s="20"/>
      <c r="C910" s="28"/>
      <c r="D910" s="31" t="s">
        <v>1640</v>
      </c>
      <c r="E910" s="30"/>
      <c r="F910" s="24">
        <f t="shared" si="126"/>
        <v>791406</v>
      </c>
      <c r="G910" s="25">
        <f t="shared" si="126"/>
        <v>0</v>
      </c>
      <c r="H910" s="26">
        <f t="shared" si="123"/>
        <v>791406</v>
      </c>
    </row>
    <row r="911" spans="1:8" ht="20.25">
      <c r="A911" s="27" t="s">
        <v>230</v>
      </c>
      <c r="B911" s="20"/>
      <c r="C911" s="28"/>
      <c r="D911" s="31" t="s">
        <v>1641</v>
      </c>
      <c r="E911" s="30"/>
      <c r="F911" s="24">
        <f>F974</f>
        <v>791406</v>
      </c>
      <c r="G911" s="25">
        <f>G974</f>
        <v>0</v>
      </c>
      <c r="H911" s="26">
        <f t="shared" si="123"/>
        <v>791406</v>
      </c>
    </row>
    <row r="912" spans="1:8" ht="30">
      <c r="A912" s="27" t="s">
        <v>641</v>
      </c>
      <c r="B912" s="20"/>
      <c r="C912" s="28"/>
      <c r="D912" s="31" t="s">
        <v>1642</v>
      </c>
      <c r="E912" s="30"/>
      <c r="F912" s="24">
        <f aca="true" t="shared" si="127" ref="F912:G914">F913</f>
        <v>246840</v>
      </c>
      <c r="G912" s="25">
        <f t="shared" si="127"/>
        <v>246840</v>
      </c>
      <c r="H912" s="26">
        <f t="shared" si="123"/>
        <v>0</v>
      </c>
    </row>
    <row r="913" spans="1:8" ht="11.25">
      <c r="A913" s="27" t="s">
        <v>428</v>
      </c>
      <c r="B913" s="20"/>
      <c r="C913" s="28"/>
      <c r="D913" s="31" t="s">
        <v>1643</v>
      </c>
      <c r="E913" s="30"/>
      <c r="F913" s="24">
        <f t="shared" si="127"/>
        <v>246840</v>
      </c>
      <c r="G913" s="25">
        <f t="shared" si="127"/>
        <v>246840</v>
      </c>
      <c r="H913" s="26">
        <f t="shared" si="123"/>
        <v>0</v>
      </c>
    </row>
    <row r="914" spans="1:8" ht="11.25">
      <c r="A914" s="27" t="s">
        <v>437</v>
      </c>
      <c r="B914" s="20"/>
      <c r="C914" s="28"/>
      <c r="D914" s="31" t="s">
        <v>1644</v>
      </c>
      <c r="E914" s="30"/>
      <c r="F914" s="24">
        <f t="shared" si="127"/>
        <v>246840</v>
      </c>
      <c r="G914" s="25">
        <f t="shared" si="127"/>
        <v>246840</v>
      </c>
      <c r="H914" s="26">
        <f t="shared" si="123"/>
        <v>0</v>
      </c>
    </row>
    <row r="915" spans="1:8" ht="20.25">
      <c r="A915" s="27" t="s">
        <v>230</v>
      </c>
      <c r="B915" s="20"/>
      <c r="C915" s="28"/>
      <c r="D915" s="31" t="s">
        <v>1645</v>
      </c>
      <c r="E915" s="30"/>
      <c r="F915" s="24">
        <f>F978</f>
        <v>246840</v>
      </c>
      <c r="G915" s="25">
        <f>G978</f>
        <v>246840</v>
      </c>
      <c r="H915" s="26">
        <f t="shared" si="123"/>
        <v>0</v>
      </c>
    </row>
    <row r="916" spans="1:8" ht="11.25">
      <c r="A916" s="27" t="s">
        <v>639</v>
      </c>
      <c r="B916" s="20"/>
      <c r="C916" s="28"/>
      <c r="D916" s="31" t="s">
        <v>1646</v>
      </c>
      <c r="E916" s="30"/>
      <c r="F916" s="24">
        <f>F917</f>
        <v>44903.38</v>
      </c>
      <c r="G916" s="25">
        <f>G917</f>
        <v>41161.43</v>
      </c>
      <c r="H916" s="26">
        <f t="shared" si="123"/>
        <v>3741.949999999997</v>
      </c>
    </row>
    <row r="917" spans="1:8" ht="11.25">
      <c r="A917" s="27" t="s">
        <v>428</v>
      </c>
      <c r="B917" s="20"/>
      <c r="C917" s="28"/>
      <c r="D917" s="31" t="s">
        <v>1647</v>
      </c>
      <c r="E917" s="30"/>
      <c r="F917" s="24">
        <f>F918</f>
        <v>44903.38</v>
      </c>
      <c r="G917" s="25">
        <f>G918</f>
        <v>41161.43</v>
      </c>
      <c r="H917" s="26">
        <f t="shared" si="123"/>
        <v>3741.949999999997</v>
      </c>
    </row>
    <row r="918" spans="1:8" ht="11.25">
      <c r="A918" s="27" t="s">
        <v>154</v>
      </c>
      <c r="B918" s="20"/>
      <c r="C918" s="28"/>
      <c r="D918" s="31" t="s">
        <v>1648</v>
      </c>
      <c r="E918" s="30"/>
      <c r="F918" s="24">
        <f>F981</f>
        <v>44903.38</v>
      </c>
      <c r="G918" s="25">
        <f>G981</f>
        <v>41161.43</v>
      </c>
      <c r="H918" s="26">
        <f t="shared" si="123"/>
        <v>3741.949999999997</v>
      </c>
    </row>
    <row r="919" spans="1:8" ht="30">
      <c r="A919" s="27" t="s">
        <v>594</v>
      </c>
      <c r="B919" s="20"/>
      <c r="C919" s="28"/>
      <c r="D919" s="31" t="s">
        <v>1649</v>
      </c>
      <c r="E919" s="30"/>
      <c r="F919" s="24">
        <f aca="true" t="shared" si="128" ref="F919:G922">F920</f>
        <v>5800100</v>
      </c>
      <c r="G919" s="25">
        <f t="shared" si="128"/>
        <v>5624256.24</v>
      </c>
      <c r="H919" s="26">
        <f t="shared" si="123"/>
        <v>175843.75999999978</v>
      </c>
    </row>
    <row r="920" spans="1:8" ht="11.25">
      <c r="A920" s="27" t="s">
        <v>593</v>
      </c>
      <c r="B920" s="20"/>
      <c r="C920" s="28"/>
      <c r="D920" s="31" t="s">
        <v>1650</v>
      </c>
      <c r="E920" s="30"/>
      <c r="F920" s="24">
        <f t="shared" si="128"/>
        <v>5800100</v>
      </c>
      <c r="G920" s="25">
        <f t="shared" si="128"/>
        <v>5624256.24</v>
      </c>
      <c r="H920" s="26">
        <f t="shared" si="123"/>
        <v>175843.75999999978</v>
      </c>
    </row>
    <row r="921" spans="1:8" ht="51">
      <c r="A921" s="27" t="s">
        <v>640</v>
      </c>
      <c r="B921" s="20"/>
      <c r="C921" s="28"/>
      <c r="D921" s="31" t="s">
        <v>1651</v>
      </c>
      <c r="E921" s="30"/>
      <c r="F921" s="24">
        <f t="shared" si="128"/>
        <v>5800100</v>
      </c>
      <c r="G921" s="25">
        <f t="shared" si="128"/>
        <v>5624256.24</v>
      </c>
      <c r="H921" s="26">
        <f t="shared" si="123"/>
        <v>175843.75999999978</v>
      </c>
    </row>
    <row r="922" spans="1:8" ht="11.25">
      <c r="A922" s="27" t="s">
        <v>431</v>
      </c>
      <c r="B922" s="20"/>
      <c r="C922" s="28"/>
      <c r="D922" s="31" t="s">
        <v>1652</v>
      </c>
      <c r="E922" s="30"/>
      <c r="F922" s="24">
        <f t="shared" si="128"/>
        <v>5800100</v>
      </c>
      <c r="G922" s="25">
        <f t="shared" si="128"/>
        <v>5624256.24</v>
      </c>
      <c r="H922" s="26">
        <f t="shared" si="123"/>
        <v>175843.75999999978</v>
      </c>
    </row>
    <row r="923" spans="1:8" ht="20.25">
      <c r="A923" s="27" t="s">
        <v>156</v>
      </c>
      <c r="B923" s="20"/>
      <c r="C923" s="28"/>
      <c r="D923" s="31" t="s">
        <v>1653</v>
      </c>
      <c r="E923" s="30"/>
      <c r="F923" s="24">
        <f>F1005</f>
        <v>5800100</v>
      </c>
      <c r="G923" s="25">
        <f>G1005</f>
        <v>5624256.24</v>
      </c>
      <c r="H923" s="26">
        <f t="shared" si="123"/>
        <v>175843.75999999978</v>
      </c>
    </row>
    <row r="924" spans="1:8" ht="40.5">
      <c r="A924" s="27" t="s">
        <v>598</v>
      </c>
      <c r="B924" s="20"/>
      <c r="C924" s="28"/>
      <c r="D924" s="31" t="s">
        <v>1654</v>
      </c>
      <c r="E924" s="30"/>
      <c r="F924" s="24">
        <f>F925</f>
        <v>43145000</v>
      </c>
      <c r="G924" s="25">
        <f>G925</f>
        <v>25765107.25</v>
      </c>
      <c r="H924" s="26">
        <f t="shared" si="123"/>
        <v>17379892.75</v>
      </c>
    </row>
    <row r="925" spans="1:8" ht="11.25">
      <c r="A925" s="27" t="s">
        <v>599</v>
      </c>
      <c r="B925" s="20"/>
      <c r="C925" s="28"/>
      <c r="D925" s="31" t="s">
        <v>1655</v>
      </c>
      <c r="E925" s="30"/>
      <c r="F925" s="24">
        <f>F926+F930</f>
        <v>43145000</v>
      </c>
      <c r="G925" s="25">
        <f>G926+G930</f>
        <v>25765107.25</v>
      </c>
      <c r="H925" s="26">
        <f t="shared" si="123"/>
        <v>17379892.75</v>
      </c>
    </row>
    <row r="926" spans="1:8" ht="60.75">
      <c r="A926" s="27" t="s">
        <v>600</v>
      </c>
      <c r="B926" s="20"/>
      <c r="C926" s="28"/>
      <c r="D926" s="31" t="s">
        <v>1656</v>
      </c>
      <c r="E926" s="30"/>
      <c r="F926" s="24">
        <f aca="true" t="shared" si="129" ref="F926:G928">F927</f>
        <v>34163000</v>
      </c>
      <c r="G926" s="25">
        <f t="shared" si="129"/>
        <v>22667000</v>
      </c>
      <c r="H926" s="26">
        <f t="shared" si="123"/>
        <v>11496000</v>
      </c>
    </row>
    <row r="927" spans="1:8" ht="11.25">
      <c r="A927" s="27" t="s">
        <v>428</v>
      </c>
      <c r="B927" s="20"/>
      <c r="C927" s="28"/>
      <c r="D927" s="31" t="s">
        <v>1657</v>
      </c>
      <c r="E927" s="30"/>
      <c r="F927" s="24">
        <f t="shared" si="129"/>
        <v>34163000</v>
      </c>
      <c r="G927" s="25">
        <f t="shared" si="129"/>
        <v>22667000</v>
      </c>
      <c r="H927" s="26">
        <f t="shared" si="123"/>
        <v>11496000</v>
      </c>
    </row>
    <row r="928" spans="1:8" ht="20.25">
      <c r="A928" s="27" t="s">
        <v>434</v>
      </c>
      <c r="B928" s="20"/>
      <c r="C928" s="28"/>
      <c r="D928" s="31" t="s">
        <v>1658</v>
      </c>
      <c r="E928" s="30"/>
      <c r="F928" s="24">
        <f t="shared" si="129"/>
        <v>34163000</v>
      </c>
      <c r="G928" s="25">
        <f t="shared" si="129"/>
        <v>22667000</v>
      </c>
      <c r="H928" s="26">
        <f t="shared" si="123"/>
        <v>11496000</v>
      </c>
    </row>
    <row r="929" spans="1:8" ht="30">
      <c r="A929" s="27" t="s">
        <v>308</v>
      </c>
      <c r="B929" s="20"/>
      <c r="C929" s="28"/>
      <c r="D929" s="31" t="s">
        <v>1659</v>
      </c>
      <c r="E929" s="30"/>
      <c r="F929" s="24">
        <f>F952</f>
        <v>34163000</v>
      </c>
      <c r="G929" s="25">
        <f>G952</f>
        <v>22667000</v>
      </c>
      <c r="H929" s="26">
        <f t="shared" si="123"/>
        <v>11496000</v>
      </c>
    </row>
    <row r="930" spans="1:8" ht="20.25">
      <c r="A930" s="27" t="s">
        <v>601</v>
      </c>
      <c r="B930" s="20"/>
      <c r="C930" s="28"/>
      <c r="D930" s="31" t="s">
        <v>1660</v>
      </c>
      <c r="E930" s="30"/>
      <c r="F930" s="24">
        <f aca="true" t="shared" si="130" ref="F930:G932">F931</f>
        <v>8982000</v>
      </c>
      <c r="G930" s="25">
        <f t="shared" si="130"/>
        <v>3098107.25</v>
      </c>
      <c r="H930" s="26">
        <f t="shared" si="123"/>
        <v>5883892.75</v>
      </c>
    </row>
    <row r="931" spans="1:8" ht="11.25">
      <c r="A931" s="27" t="s">
        <v>428</v>
      </c>
      <c r="B931" s="20"/>
      <c r="C931" s="28"/>
      <c r="D931" s="31" t="s">
        <v>1661</v>
      </c>
      <c r="E931" s="30"/>
      <c r="F931" s="24">
        <f t="shared" si="130"/>
        <v>8982000</v>
      </c>
      <c r="G931" s="25">
        <f t="shared" si="130"/>
        <v>3098107.25</v>
      </c>
      <c r="H931" s="26">
        <f t="shared" si="123"/>
        <v>5883892.75</v>
      </c>
    </row>
    <row r="932" spans="1:8" ht="20.25">
      <c r="A932" s="27" t="s">
        <v>434</v>
      </c>
      <c r="B932" s="20"/>
      <c r="C932" s="28"/>
      <c r="D932" s="31" t="s">
        <v>1662</v>
      </c>
      <c r="E932" s="30"/>
      <c r="F932" s="24">
        <f t="shared" si="130"/>
        <v>8982000</v>
      </c>
      <c r="G932" s="25">
        <f t="shared" si="130"/>
        <v>3098107.25</v>
      </c>
      <c r="H932" s="26">
        <f t="shared" si="123"/>
        <v>5883892.75</v>
      </c>
    </row>
    <row r="933" spans="1:8" ht="30">
      <c r="A933" s="27" t="s">
        <v>308</v>
      </c>
      <c r="B933" s="20"/>
      <c r="C933" s="28"/>
      <c r="D933" s="31" t="s">
        <v>1663</v>
      </c>
      <c r="E933" s="30"/>
      <c r="F933" s="24">
        <f>F956+F987</f>
        <v>8982000</v>
      </c>
      <c r="G933" s="25">
        <f>G956+G987</f>
        <v>3098107.25</v>
      </c>
      <c r="H933" s="26">
        <f t="shared" si="123"/>
        <v>5883892.75</v>
      </c>
    </row>
    <row r="934" spans="1:8" ht="11.25">
      <c r="A934" s="27" t="s">
        <v>576</v>
      </c>
      <c r="B934" s="20"/>
      <c r="C934" s="28"/>
      <c r="D934" s="31" t="s">
        <v>1664</v>
      </c>
      <c r="E934" s="30"/>
      <c r="F934" s="24">
        <f aca="true" t="shared" si="131" ref="F934:G937">F935</f>
        <v>2950</v>
      </c>
      <c r="G934" s="25">
        <f t="shared" si="131"/>
        <v>2632.38</v>
      </c>
      <c r="H934" s="26">
        <f t="shared" si="123"/>
        <v>317.6199999999999</v>
      </c>
    </row>
    <row r="935" spans="1:8" ht="20.25">
      <c r="A935" s="27" t="s">
        <v>579</v>
      </c>
      <c r="B935" s="20"/>
      <c r="C935" s="28"/>
      <c r="D935" s="31" t="s">
        <v>1665</v>
      </c>
      <c r="E935" s="30"/>
      <c r="F935" s="24">
        <f t="shared" si="131"/>
        <v>2950</v>
      </c>
      <c r="G935" s="25">
        <f t="shared" si="131"/>
        <v>2632.38</v>
      </c>
      <c r="H935" s="26">
        <f t="shared" si="123"/>
        <v>317.6199999999999</v>
      </c>
    </row>
    <row r="936" spans="1:8" ht="20.25">
      <c r="A936" s="27" t="s">
        <v>580</v>
      </c>
      <c r="B936" s="20"/>
      <c r="C936" s="28"/>
      <c r="D936" s="31" t="s">
        <v>1666</v>
      </c>
      <c r="E936" s="30"/>
      <c r="F936" s="24">
        <f t="shared" si="131"/>
        <v>2950</v>
      </c>
      <c r="G936" s="25">
        <f t="shared" si="131"/>
        <v>2632.38</v>
      </c>
      <c r="H936" s="26">
        <f t="shared" si="123"/>
        <v>317.6199999999999</v>
      </c>
    </row>
    <row r="937" spans="1:8" ht="11.25">
      <c r="A937" s="27" t="s">
        <v>428</v>
      </c>
      <c r="B937" s="20"/>
      <c r="C937" s="28"/>
      <c r="D937" s="31" t="s">
        <v>1667</v>
      </c>
      <c r="E937" s="30"/>
      <c r="F937" s="24">
        <f t="shared" si="131"/>
        <v>2950</v>
      </c>
      <c r="G937" s="25">
        <f t="shared" si="131"/>
        <v>2632.38</v>
      </c>
      <c r="H937" s="26">
        <f t="shared" si="123"/>
        <v>317.6199999999999</v>
      </c>
    </row>
    <row r="938" spans="1:8" ht="11.25">
      <c r="A938" s="27" t="s">
        <v>154</v>
      </c>
      <c r="B938" s="20"/>
      <c r="C938" s="28"/>
      <c r="D938" s="31" t="s">
        <v>1668</v>
      </c>
      <c r="E938" s="30"/>
      <c r="F938" s="24">
        <f>F1037</f>
        <v>2950</v>
      </c>
      <c r="G938" s="25">
        <f>G1037</f>
        <v>2632.38</v>
      </c>
      <c r="H938" s="26">
        <f t="shared" si="123"/>
        <v>317.6199999999999</v>
      </c>
    </row>
    <row r="939" spans="1:8" ht="23.25" customHeight="1">
      <c r="A939" s="47" t="s">
        <v>352</v>
      </c>
      <c r="B939" s="20"/>
      <c r="C939" s="28"/>
      <c r="D939" s="48" t="s">
        <v>1669</v>
      </c>
      <c r="E939" s="30"/>
      <c r="F939" s="49">
        <f aca="true" t="shared" si="132" ref="F939:G944">F940</f>
        <v>812400</v>
      </c>
      <c r="G939" s="50">
        <f t="shared" si="132"/>
        <v>579211.9</v>
      </c>
      <c r="H939" s="51">
        <f>IF(ISNUMBER(F939),F939,0)-IF(ISNUMBER(G939),G939,0)</f>
        <v>233188.09999999998</v>
      </c>
    </row>
    <row r="940" spans="1:8" ht="23.25" customHeight="1">
      <c r="A940" s="27" t="s">
        <v>573</v>
      </c>
      <c r="B940" s="20"/>
      <c r="C940" s="28"/>
      <c r="D940" s="31" t="s">
        <v>1670</v>
      </c>
      <c r="E940" s="30"/>
      <c r="F940" s="54">
        <f t="shared" si="132"/>
        <v>812400</v>
      </c>
      <c r="G940" s="55">
        <f t="shared" si="132"/>
        <v>579211.9</v>
      </c>
      <c r="H940" s="56">
        <f>IF(ISNUMBER(F940),F940,0)-IF(ISNUMBER(G940),G940,0)</f>
        <v>233188.09999999998</v>
      </c>
    </row>
    <row r="941" spans="1:8" ht="30" customHeight="1">
      <c r="A941" s="27" t="s">
        <v>574</v>
      </c>
      <c r="B941" s="20"/>
      <c r="C941" s="28"/>
      <c r="D941" s="31" t="s">
        <v>1671</v>
      </c>
      <c r="E941" s="30"/>
      <c r="F941" s="54">
        <f t="shared" si="132"/>
        <v>812400</v>
      </c>
      <c r="G941" s="55">
        <f t="shared" si="132"/>
        <v>579211.9</v>
      </c>
      <c r="H941" s="56">
        <f>F941-G941</f>
        <v>233188.09999999998</v>
      </c>
    </row>
    <row r="942" spans="1:8" ht="40.5">
      <c r="A942" s="27" t="s">
        <v>575</v>
      </c>
      <c r="B942" s="20">
        <v>2</v>
      </c>
      <c r="C942" s="28"/>
      <c r="D942" s="31" t="s">
        <v>1672</v>
      </c>
      <c r="E942" s="30" t="s">
        <v>262</v>
      </c>
      <c r="F942" s="24">
        <f t="shared" si="132"/>
        <v>812400</v>
      </c>
      <c r="G942" s="25">
        <f t="shared" si="132"/>
        <v>579211.9</v>
      </c>
      <c r="H942" s="26">
        <f>IF(ISNUMBER(F942),F942,0)-IF(ISNUMBER(G942),G942,0)</f>
        <v>233188.09999999998</v>
      </c>
    </row>
    <row r="943" spans="1:8" ht="11.25">
      <c r="A943" s="27" t="s">
        <v>428</v>
      </c>
      <c r="B943" s="20"/>
      <c r="C943" s="28"/>
      <c r="D943" s="31" t="s">
        <v>1673</v>
      </c>
      <c r="E943" s="30"/>
      <c r="F943" s="24">
        <f t="shared" si="132"/>
        <v>812400</v>
      </c>
      <c r="G943" s="25">
        <f t="shared" si="132"/>
        <v>579211.9</v>
      </c>
      <c r="H943" s="26">
        <f>F943-G943</f>
        <v>233188.09999999998</v>
      </c>
    </row>
    <row r="944" spans="1:8" ht="11.25">
      <c r="A944" s="27" t="s">
        <v>437</v>
      </c>
      <c r="B944" s="20"/>
      <c r="C944" s="28"/>
      <c r="D944" s="31" t="s">
        <v>1674</v>
      </c>
      <c r="E944" s="30"/>
      <c r="F944" s="24">
        <f t="shared" si="132"/>
        <v>812400</v>
      </c>
      <c r="G944" s="25">
        <f t="shared" si="132"/>
        <v>579211.9</v>
      </c>
      <c r="H944" s="26">
        <f>F944-G944</f>
        <v>233188.09999999998</v>
      </c>
    </row>
    <row r="945" spans="1:8" ht="30">
      <c r="A945" s="27" t="s">
        <v>637</v>
      </c>
      <c r="B945" s="20"/>
      <c r="C945" s="28"/>
      <c r="D945" s="31" t="s">
        <v>1675</v>
      </c>
      <c r="E945" s="30"/>
      <c r="F945" s="24">
        <v>812400</v>
      </c>
      <c r="G945" s="25">
        <v>579211.9</v>
      </c>
      <c r="H945" s="26">
        <f>F945-G945</f>
        <v>233188.09999999998</v>
      </c>
    </row>
    <row r="946" spans="1:8" ht="21" customHeight="1">
      <c r="A946" s="47" t="s">
        <v>353</v>
      </c>
      <c r="B946" s="20"/>
      <c r="C946" s="28"/>
      <c r="D946" s="48" t="s">
        <v>1676</v>
      </c>
      <c r="E946" s="30"/>
      <c r="F946" s="49">
        <f>F947</f>
        <v>34428000</v>
      </c>
      <c r="G946" s="50">
        <f>G947</f>
        <v>22932000</v>
      </c>
      <c r="H946" s="51">
        <f>IF(ISNUMBER(F946),F946,0)-IF(ISNUMBER(G946),G946,0)</f>
        <v>11496000</v>
      </c>
    </row>
    <row r="947" spans="1:8" ht="48" customHeight="1">
      <c r="A947" s="27" t="s">
        <v>598</v>
      </c>
      <c r="B947" s="20"/>
      <c r="C947" s="28"/>
      <c r="D947" s="31" t="s">
        <v>1677</v>
      </c>
      <c r="E947" s="30"/>
      <c r="F947" s="54">
        <f>F948</f>
        <v>34428000</v>
      </c>
      <c r="G947" s="55">
        <f>G948</f>
        <v>22932000</v>
      </c>
      <c r="H947" s="56">
        <f>IF(ISNUMBER(F947),F947,0)-IF(ISNUMBER(G947),G947,0)</f>
        <v>11496000</v>
      </c>
    </row>
    <row r="948" spans="1:8" ht="23.25" customHeight="1">
      <c r="A948" s="27" t="s">
        <v>599</v>
      </c>
      <c r="B948" s="20"/>
      <c r="C948" s="28"/>
      <c r="D948" s="31" t="s">
        <v>1678</v>
      </c>
      <c r="E948" s="30"/>
      <c r="F948" s="54">
        <f>F949+F953</f>
        <v>34428000</v>
      </c>
      <c r="G948" s="55">
        <f>G949+G953</f>
        <v>22932000</v>
      </c>
      <c r="H948" s="56">
        <f>IF(ISNUMBER(F948),F948,0)-IF(ISNUMBER(G948),G948,0)</f>
        <v>11496000</v>
      </c>
    </row>
    <row r="949" spans="1:8" ht="60.75">
      <c r="A949" s="27" t="s">
        <v>600</v>
      </c>
      <c r="B949" s="20"/>
      <c r="C949" s="28"/>
      <c r="D949" s="31" t="s">
        <v>1679</v>
      </c>
      <c r="E949" s="30"/>
      <c r="F949" s="24">
        <f aca="true" t="shared" si="133" ref="F949:G951">F950</f>
        <v>34163000</v>
      </c>
      <c r="G949" s="25">
        <f t="shared" si="133"/>
        <v>22667000</v>
      </c>
      <c r="H949" s="26">
        <f>IF(ISNUMBER(F949),F949,0)-IF(ISNUMBER(G949),G949,0)</f>
        <v>11496000</v>
      </c>
    </row>
    <row r="950" spans="1:8" ht="11.25">
      <c r="A950" s="27" t="s">
        <v>428</v>
      </c>
      <c r="B950" s="20"/>
      <c r="C950" s="28"/>
      <c r="D950" s="31" t="s">
        <v>1680</v>
      </c>
      <c r="E950" s="30"/>
      <c r="F950" s="24">
        <f t="shared" si="133"/>
        <v>34163000</v>
      </c>
      <c r="G950" s="25">
        <f t="shared" si="133"/>
        <v>22667000</v>
      </c>
      <c r="H950" s="26">
        <f aca="true" t="shared" si="134" ref="H950:H956">F950-G950</f>
        <v>11496000</v>
      </c>
    </row>
    <row r="951" spans="1:8" ht="20.25">
      <c r="A951" s="27" t="s">
        <v>434</v>
      </c>
      <c r="B951" s="20"/>
      <c r="C951" s="28"/>
      <c r="D951" s="31" t="s">
        <v>1681</v>
      </c>
      <c r="E951" s="30"/>
      <c r="F951" s="24">
        <f t="shared" si="133"/>
        <v>34163000</v>
      </c>
      <c r="G951" s="25">
        <f t="shared" si="133"/>
        <v>22667000</v>
      </c>
      <c r="H951" s="26">
        <f t="shared" si="134"/>
        <v>11496000</v>
      </c>
    </row>
    <row r="952" spans="1:8" ht="30">
      <c r="A952" s="27" t="s">
        <v>308</v>
      </c>
      <c r="B952" s="20"/>
      <c r="C952" s="28"/>
      <c r="D952" s="31" t="s">
        <v>1682</v>
      </c>
      <c r="E952" s="30"/>
      <c r="F952" s="24">
        <v>34163000</v>
      </c>
      <c r="G952" s="25">
        <v>22667000</v>
      </c>
      <c r="H952" s="26">
        <f t="shared" si="134"/>
        <v>11496000</v>
      </c>
    </row>
    <row r="953" spans="1:8" ht="20.25">
      <c r="A953" s="27" t="s">
        <v>601</v>
      </c>
      <c r="B953" s="20"/>
      <c r="C953" s="28"/>
      <c r="D953" s="31" t="s">
        <v>1683</v>
      </c>
      <c r="E953" s="30"/>
      <c r="F953" s="24">
        <f aca="true" t="shared" si="135" ref="F953:G955">F954</f>
        <v>265000</v>
      </c>
      <c r="G953" s="25">
        <f t="shared" si="135"/>
        <v>265000</v>
      </c>
      <c r="H953" s="26">
        <f t="shared" si="134"/>
        <v>0</v>
      </c>
    </row>
    <row r="954" spans="1:8" ht="11.25">
      <c r="A954" s="27" t="s">
        <v>428</v>
      </c>
      <c r="B954" s="20"/>
      <c r="C954" s="28"/>
      <c r="D954" s="31" t="s">
        <v>1684</v>
      </c>
      <c r="E954" s="30"/>
      <c r="F954" s="24">
        <f t="shared" si="135"/>
        <v>265000</v>
      </c>
      <c r="G954" s="25">
        <f t="shared" si="135"/>
        <v>265000</v>
      </c>
      <c r="H954" s="26">
        <f t="shared" si="134"/>
        <v>0</v>
      </c>
    </row>
    <row r="955" spans="1:8" ht="20.25">
      <c r="A955" s="27" t="s">
        <v>434</v>
      </c>
      <c r="B955" s="20"/>
      <c r="C955" s="28"/>
      <c r="D955" s="31" t="s">
        <v>1685</v>
      </c>
      <c r="E955" s="30"/>
      <c r="F955" s="24">
        <f t="shared" si="135"/>
        <v>265000</v>
      </c>
      <c r="G955" s="25">
        <f t="shared" si="135"/>
        <v>265000</v>
      </c>
      <c r="H955" s="26">
        <f t="shared" si="134"/>
        <v>0</v>
      </c>
    </row>
    <row r="956" spans="1:8" ht="30">
      <c r="A956" s="27" t="s">
        <v>308</v>
      </c>
      <c r="B956" s="20"/>
      <c r="C956" s="28"/>
      <c r="D956" s="31" t="s">
        <v>1686</v>
      </c>
      <c r="E956" s="30"/>
      <c r="F956" s="24">
        <v>265000</v>
      </c>
      <c r="G956" s="25">
        <v>265000</v>
      </c>
      <c r="H956" s="26">
        <f t="shared" si="134"/>
        <v>0</v>
      </c>
    </row>
    <row r="957" spans="1:8" ht="21" customHeight="1">
      <c r="A957" s="47" t="s">
        <v>354</v>
      </c>
      <c r="B957" s="20"/>
      <c r="C957" s="28"/>
      <c r="D957" s="48" t="s">
        <v>1687</v>
      </c>
      <c r="E957" s="30"/>
      <c r="F957" s="49">
        <f>F958+F964+F982</f>
        <v>10149549.379999999</v>
      </c>
      <c r="G957" s="50">
        <f>G958+G964+G982</f>
        <v>3397916.96</v>
      </c>
      <c r="H957" s="51">
        <f aca="true" t="shared" si="136" ref="H957:H964">IF(ISNUMBER(F957),F957,0)-IF(ISNUMBER(G957),G957,0)</f>
        <v>6751632.419999999</v>
      </c>
    </row>
    <row r="958" spans="1:8" ht="27" customHeight="1">
      <c r="A958" s="27" t="s">
        <v>569</v>
      </c>
      <c r="B958" s="20"/>
      <c r="C958" s="28"/>
      <c r="D958" s="31" t="s">
        <v>1688</v>
      </c>
      <c r="E958" s="30"/>
      <c r="F958" s="54">
        <f aca="true" t="shared" si="137" ref="F958:G962">F959</f>
        <v>3512</v>
      </c>
      <c r="G958" s="55">
        <f t="shared" si="137"/>
        <v>3258.28</v>
      </c>
      <c r="H958" s="56">
        <f t="shared" si="136"/>
        <v>253.7199999999998</v>
      </c>
    </row>
    <row r="959" spans="1:8" ht="25.5" customHeight="1">
      <c r="A959" s="27" t="s">
        <v>570</v>
      </c>
      <c r="B959" s="20"/>
      <c r="C959" s="28"/>
      <c r="D959" s="31" t="s">
        <v>1689</v>
      </c>
      <c r="E959" s="30"/>
      <c r="F959" s="54">
        <f t="shared" si="137"/>
        <v>3512</v>
      </c>
      <c r="G959" s="55">
        <f t="shared" si="137"/>
        <v>3258.28</v>
      </c>
      <c r="H959" s="56">
        <f t="shared" si="136"/>
        <v>253.7199999999998</v>
      </c>
    </row>
    <row r="960" spans="1:8" ht="40.5">
      <c r="A960" s="27" t="s">
        <v>572</v>
      </c>
      <c r="B960" s="20">
        <v>2</v>
      </c>
      <c r="C960" s="28"/>
      <c r="D960" s="31" t="s">
        <v>1690</v>
      </c>
      <c r="E960" s="30" t="s">
        <v>263</v>
      </c>
      <c r="F960" s="24">
        <f t="shared" si="137"/>
        <v>3512</v>
      </c>
      <c r="G960" s="25">
        <f t="shared" si="137"/>
        <v>3258.28</v>
      </c>
      <c r="H960" s="26">
        <f t="shared" si="136"/>
        <v>253.7199999999998</v>
      </c>
    </row>
    <row r="961" spans="1:8" ht="11.25">
      <c r="A961" s="27" t="s">
        <v>428</v>
      </c>
      <c r="B961" s="20"/>
      <c r="C961" s="28"/>
      <c r="D961" s="31" t="s">
        <v>1691</v>
      </c>
      <c r="E961" s="30"/>
      <c r="F961" s="24">
        <f t="shared" si="137"/>
        <v>3512</v>
      </c>
      <c r="G961" s="25">
        <f t="shared" si="137"/>
        <v>3258.28</v>
      </c>
      <c r="H961" s="26">
        <f t="shared" si="136"/>
        <v>253.7199999999998</v>
      </c>
    </row>
    <row r="962" spans="1:8" ht="11.25">
      <c r="A962" s="27" t="s">
        <v>430</v>
      </c>
      <c r="B962" s="20"/>
      <c r="C962" s="28"/>
      <c r="D962" s="31" t="s">
        <v>1692</v>
      </c>
      <c r="E962" s="30"/>
      <c r="F962" s="24">
        <f t="shared" si="137"/>
        <v>3512</v>
      </c>
      <c r="G962" s="25">
        <f t="shared" si="137"/>
        <v>3258.28</v>
      </c>
      <c r="H962" s="26">
        <f t="shared" si="136"/>
        <v>253.7199999999998</v>
      </c>
    </row>
    <row r="963" spans="1:8" ht="11.25">
      <c r="A963" s="27" t="s">
        <v>328</v>
      </c>
      <c r="B963" s="20"/>
      <c r="C963" s="28"/>
      <c r="D963" s="31" t="s">
        <v>1693</v>
      </c>
      <c r="E963" s="30"/>
      <c r="F963" s="24">
        <v>3512</v>
      </c>
      <c r="G963" s="25">
        <v>3258.28</v>
      </c>
      <c r="H963" s="26">
        <f t="shared" si="136"/>
        <v>253.7199999999998</v>
      </c>
    </row>
    <row r="964" spans="1:8" ht="20.25">
      <c r="A964" s="27" t="s">
        <v>573</v>
      </c>
      <c r="B964" s="20">
        <v>2</v>
      </c>
      <c r="C964" s="28"/>
      <c r="D964" s="31" t="s">
        <v>1694</v>
      </c>
      <c r="E964" s="30" t="s">
        <v>264</v>
      </c>
      <c r="F964" s="24">
        <f>F965+F970+F979</f>
        <v>1429037.38</v>
      </c>
      <c r="G964" s="25">
        <f>G965+G970+G979</f>
        <v>561551.43</v>
      </c>
      <c r="H964" s="26">
        <f t="shared" si="136"/>
        <v>867485.9499999998</v>
      </c>
    </row>
    <row r="965" spans="1:8" ht="20.25">
      <c r="A965" s="27" t="s">
        <v>635</v>
      </c>
      <c r="B965" s="20"/>
      <c r="C965" s="28"/>
      <c r="D965" s="31" t="s">
        <v>1695</v>
      </c>
      <c r="E965" s="30"/>
      <c r="F965" s="24">
        <f aca="true" t="shared" si="138" ref="F965:G968">F966</f>
        <v>345888</v>
      </c>
      <c r="G965" s="25">
        <f t="shared" si="138"/>
        <v>273550</v>
      </c>
      <c r="H965" s="26">
        <f aca="true" t="shared" si="139" ref="H965:H987">F965-G965</f>
        <v>72338</v>
      </c>
    </row>
    <row r="966" spans="1:8" ht="40.5">
      <c r="A966" s="27" t="s">
        <v>636</v>
      </c>
      <c r="B966" s="20"/>
      <c r="C966" s="28"/>
      <c r="D966" s="31" t="s">
        <v>1696</v>
      </c>
      <c r="E966" s="30"/>
      <c r="F966" s="24">
        <f t="shared" si="138"/>
        <v>345888</v>
      </c>
      <c r="G966" s="25">
        <f t="shared" si="138"/>
        <v>273550</v>
      </c>
      <c r="H966" s="26">
        <f t="shared" si="139"/>
        <v>72338</v>
      </c>
    </row>
    <row r="967" spans="1:8" ht="11.25">
      <c r="A967" s="27" t="s">
        <v>428</v>
      </c>
      <c r="B967" s="20"/>
      <c r="C967" s="28"/>
      <c r="D967" s="31" t="s">
        <v>1697</v>
      </c>
      <c r="E967" s="30"/>
      <c r="F967" s="24">
        <f t="shared" si="138"/>
        <v>345888</v>
      </c>
      <c r="G967" s="25">
        <f t="shared" si="138"/>
        <v>273550</v>
      </c>
      <c r="H967" s="26">
        <f t="shared" si="139"/>
        <v>72338</v>
      </c>
    </row>
    <row r="968" spans="1:8" ht="11.25">
      <c r="A968" s="27" t="s">
        <v>437</v>
      </c>
      <c r="B968" s="20"/>
      <c r="C968" s="28"/>
      <c r="D968" s="31" t="s">
        <v>1698</v>
      </c>
      <c r="E968" s="30"/>
      <c r="F968" s="24">
        <f t="shared" si="138"/>
        <v>345888</v>
      </c>
      <c r="G968" s="25">
        <f t="shared" si="138"/>
        <v>273550</v>
      </c>
      <c r="H968" s="26">
        <f t="shared" si="139"/>
        <v>72338</v>
      </c>
    </row>
    <row r="969" spans="1:8" ht="20.25">
      <c r="A969" s="27" t="s">
        <v>230</v>
      </c>
      <c r="B969" s="20"/>
      <c r="C969" s="28"/>
      <c r="D969" s="31" t="s">
        <v>1699</v>
      </c>
      <c r="E969" s="30"/>
      <c r="F969" s="24">
        <v>345888</v>
      </c>
      <c r="G969" s="25">
        <v>273550</v>
      </c>
      <c r="H969" s="26">
        <f t="shared" si="139"/>
        <v>72338</v>
      </c>
    </row>
    <row r="970" spans="1:8" ht="30">
      <c r="A970" s="27" t="s">
        <v>574</v>
      </c>
      <c r="B970" s="20"/>
      <c r="C970" s="28"/>
      <c r="D970" s="31" t="s">
        <v>1700</v>
      </c>
      <c r="E970" s="30"/>
      <c r="F970" s="24">
        <f>F971+F975</f>
        <v>1038246</v>
      </c>
      <c r="G970" s="25">
        <f>G971+G975</f>
        <v>246840</v>
      </c>
      <c r="H970" s="26">
        <f t="shared" si="139"/>
        <v>791406</v>
      </c>
    </row>
    <row r="971" spans="1:8" ht="20.25">
      <c r="A971" s="27" t="s">
        <v>638</v>
      </c>
      <c r="B971" s="20"/>
      <c r="C971" s="28"/>
      <c r="D971" s="31" t="s">
        <v>1701</v>
      </c>
      <c r="E971" s="30"/>
      <c r="F971" s="24">
        <f aca="true" t="shared" si="140" ref="F971:G973">F972</f>
        <v>791406</v>
      </c>
      <c r="G971" s="25">
        <f t="shared" si="140"/>
        <v>0</v>
      </c>
      <c r="H971" s="26">
        <f t="shared" si="139"/>
        <v>791406</v>
      </c>
    </row>
    <row r="972" spans="1:8" ht="11.25">
      <c r="A972" s="27" t="s">
        <v>428</v>
      </c>
      <c r="B972" s="20"/>
      <c r="C972" s="28"/>
      <c r="D972" s="31" t="s">
        <v>1702</v>
      </c>
      <c r="E972" s="30"/>
      <c r="F972" s="24">
        <f t="shared" si="140"/>
        <v>791406</v>
      </c>
      <c r="G972" s="25">
        <f t="shared" si="140"/>
        <v>0</v>
      </c>
      <c r="H972" s="26">
        <f t="shared" si="139"/>
        <v>791406</v>
      </c>
    </row>
    <row r="973" spans="1:8" ht="11.25">
      <c r="A973" s="27" t="s">
        <v>437</v>
      </c>
      <c r="B973" s="20"/>
      <c r="C973" s="28"/>
      <c r="D973" s="31" t="s">
        <v>1703</v>
      </c>
      <c r="E973" s="30"/>
      <c r="F973" s="24">
        <f t="shared" si="140"/>
        <v>791406</v>
      </c>
      <c r="G973" s="25">
        <f t="shared" si="140"/>
        <v>0</v>
      </c>
      <c r="H973" s="26">
        <f t="shared" si="139"/>
        <v>791406</v>
      </c>
    </row>
    <row r="974" spans="1:8" ht="20.25">
      <c r="A974" s="27" t="s">
        <v>230</v>
      </c>
      <c r="B974" s="20"/>
      <c r="C974" s="28"/>
      <c r="D974" s="31" t="s">
        <v>1704</v>
      </c>
      <c r="E974" s="30"/>
      <c r="F974" s="24">
        <v>791406</v>
      </c>
      <c r="G974" s="25">
        <v>0</v>
      </c>
      <c r="H974" s="26">
        <f t="shared" si="139"/>
        <v>791406</v>
      </c>
    </row>
    <row r="975" spans="1:8" ht="30">
      <c r="A975" s="27" t="s">
        <v>641</v>
      </c>
      <c r="B975" s="20"/>
      <c r="C975" s="28"/>
      <c r="D975" s="31" t="s">
        <v>1705</v>
      </c>
      <c r="E975" s="30"/>
      <c r="F975" s="24">
        <f aca="true" t="shared" si="141" ref="F975:G977">F976</f>
        <v>246840</v>
      </c>
      <c r="G975" s="25">
        <f t="shared" si="141"/>
        <v>246840</v>
      </c>
      <c r="H975" s="26">
        <f t="shared" si="139"/>
        <v>0</v>
      </c>
    </row>
    <row r="976" spans="1:8" ht="11.25">
      <c r="A976" s="27" t="s">
        <v>428</v>
      </c>
      <c r="B976" s="20"/>
      <c r="C976" s="28"/>
      <c r="D976" s="31" t="s">
        <v>1706</v>
      </c>
      <c r="E976" s="30"/>
      <c r="F976" s="24">
        <f t="shared" si="141"/>
        <v>246840</v>
      </c>
      <c r="G976" s="25">
        <f t="shared" si="141"/>
        <v>246840</v>
      </c>
      <c r="H976" s="26">
        <f t="shared" si="139"/>
        <v>0</v>
      </c>
    </row>
    <row r="977" spans="1:8" ht="11.25">
      <c r="A977" s="27" t="s">
        <v>437</v>
      </c>
      <c r="B977" s="20"/>
      <c r="C977" s="28"/>
      <c r="D977" s="31" t="s">
        <v>1707</v>
      </c>
      <c r="E977" s="30"/>
      <c r="F977" s="24">
        <f t="shared" si="141"/>
        <v>246840</v>
      </c>
      <c r="G977" s="25">
        <f t="shared" si="141"/>
        <v>246840</v>
      </c>
      <c r="H977" s="26">
        <f t="shared" si="139"/>
        <v>0</v>
      </c>
    </row>
    <row r="978" spans="1:8" ht="20.25">
      <c r="A978" s="27" t="s">
        <v>230</v>
      </c>
      <c r="B978" s="20"/>
      <c r="C978" s="28"/>
      <c r="D978" s="31" t="s">
        <v>1708</v>
      </c>
      <c r="E978" s="30"/>
      <c r="F978" s="24">
        <v>246840</v>
      </c>
      <c r="G978" s="25">
        <v>246840</v>
      </c>
      <c r="H978" s="26">
        <f t="shared" si="139"/>
        <v>0</v>
      </c>
    </row>
    <row r="979" spans="1:8" ht="11.25">
      <c r="A979" s="27" t="s">
        <v>639</v>
      </c>
      <c r="B979" s="20"/>
      <c r="C979" s="28"/>
      <c r="D979" s="31" t="s">
        <v>1709</v>
      </c>
      <c r="E979" s="30"/>
      <c r="F979" s="24">
        <f>F980</f>
        <v>44903.38</v>
      </c>
      <c r="G979" s="25">
        <f>G980</f>
        <v>41161.43</v>
      </c>
      <c r="H979" s="26">
        <f t="shared" si="139"/>
        <v>3741.949999999997</v>
      </c>
    </row>
    <row r="980" spans="1:8" ht="11.25">
      <c r="A980" s="27" t="s">
        <v>428</v>
      </c>
      <c r="B980" s="20"/>
      <c r="C980" s="28"/>
      <c r="D980" s="31" t="s">
        <v>1710</v>
      </c>
      <c r="E980" s="30"/>
      <c r="F980" s="24">
        <f>F981</f>
        <v>44903.38</v>
      </c>
      <c r="G980" s="25">
        <f>G981</f>
        <v>41161.43</v>
      </c>
      <c r="H980" s="26">
        <f t="shared" si="139"/>
        <v>3741.949999999997</v>
      </c>
    </row>
    <row r="981" spans="1:8" ht="11.25">
      <c r="A981" s="27" t="s">
        <v>154</v>
      </c>
      <c r="B981" s="20"/>
      <c r="C981" s="28"/>
      <c r="D981" s="31" t="s">
        <v>1711</v>
      </c>
      <c r="E981" s="30"/>
      <c r="F981" s="24">
        <v>44903.38</v>
      </c>
      <c r="G981" s="25">
        <v>41161.43</v>
      </c>
      <c r="H981" s="26">
        <f t="shared" si="139"/>
        <v>3741.949999999997</v>
      </c>
    </row>
    <row r="982" spans="1:8" ht="40.5">
      <c r="A982" s="27" t="s">
        <v>598</v>
      </c>
      <c r="B982" s="20"/>
      <c r="C982" s="28"/>
      <c r="D982" s="31" t="s">
        <v>1712</v>
      </c>
      <c r="E982" s="30"/>
      <c r="F982" s="24">
        <f aca="true" t="shared" si="142" ref="F982:G986">F983</f>
        <v>8717000</v>
      </c>
      <c r="G982" s="25">
        <f t="shared" si="142"/>
        <v>2833107.25</v>
      </c>
      <c r="H982" s="26">
        <f t="shared" si="139"/>
        <v>5883892.75</v>
      </c>
    </row>
    <row r="983" spans="1:8" ht="11.25">
      <c r="A983" s="27" t="s">
        <v>599</v>
      </c>
      <c r="B983" s="20"/>
      <c r="C983" s="28"/>
      <c r="D983" s="31" t="s">
        <v>1713</v>
      </c>
      <c r="E983" s="30"/>
      <c r="F983" s="24">
        <f t="shared" si="142"/>
        <v>8717000</v>
      </c>
      <c r="G983" s="25">
        <f t="shared" si="142"/>
        <v>2833107.25</v>
      </c>
      <c r="H983" s="26">
        <f t="shared" si="139"/>
        <v>5883892.75</v>
      </c>
    </row>
    <row r="984" spans="1:8" ht="20.25">
      <c r="A984" s="27" t="s">
        <v>601</v>
      </c>
      <c r="B984" s="20"/>
      <c r="C984" s="28"/>
      <c r="D984" s="31" t="s">
        <v>1714</v>
      </c>
      <c r="E984" s="30"/>
      <c r="F984" s="24">
        <f t="shared" si="142"/>
        <v>8717000</v>
      </c>
      <c r="G984" s="25">
        <f t="shared" si="142"/>
        <v>2833107.25</v>
      </c>
      <c r="H984" s="26">
        <f t="shared" si="139"/>
        <v>5883892.75</v>
      </c>
    </row>
    <row r="985" spans="1:8" ht="11.25">
      <c r="A985" s="27" t="s">
        <v>428</v>
      </c>
      <c r="B985" s="20"/>
      <c r="C985" s="28"/>
      <c r="D985" s="31" t="s">
        <v>1715</v>
      </c>
      <c r="E985" s="30"/>
      <c r="F985" s="24">
        <f t="shared" si="142"/>
        <v>8717000</v>
      </c>
      <c r="G985" s="25">
        <f t="shared" si="142"/>
        <v>2833107.25</v>
      </c>
      <c r="H985" s="26">
        <f t="shared" si="139"/>
        <v>5883892.75</v>
      </c>
    </row>
    <row r="986" spans="1:8" ht="20.25">
      <c r="A986" s="27" t="s">
        <v>434</v>
      </c>
      <c r="B986" s="20"/>
      <c r="C986" s="28"/>
      <c r="D986" s="31" t="s">
        <v>1716</v>
      </c>
      <c r="E986" s="30"/>
      <c r="F986" s="24">
        <f t="shared" si="142"/>
        <v>8717000</v>
      </c>
      <c r="G986" s="25">
        <f t="shared" si="142"/>
        <v>2833107.25</v>
      </c>
      <c r="H986" s="26">
        <f t="shared" si="139"/>
        <v>5883892.75</v>
      </c>
    </row>
    <row r="987" spans="1:8" ht="30">
      <c r="A987" s="27" t="s">
        <v>308</v>
      </c>
      <c r="B987" s="20"/>
      <c r="C987" s="28"/>
      <c r="D987" s="31" t="s">
        <v>1717</v>
      </c>
      <c r="E987" s="30"/>
      <c r="F987" s="24">
        <v>8717000</v>
      </c>
      <c r="G987" s="25">
        <v>2833107.25</v>
      </c>
      <c r="H987" s="26">
        <f t="shared" si="139"/>
        <v>5883892.75</v>
      </c>
    </row>
    <row r="988" spans="1:8" ht="18.75" customHeight="1">
      <c r="A988" s="47" t="s">
        <v>355</v>
      </c>
      <c r="B988" s="20"/>
      <c r="C988" s="28"/>
      <c r="D988" s="48" t="s">
        <v>1718</v>
      </c>
      <c r="E988" s="30"/>
      <c r="F988" s="49">
        <f>F989+F995+F1001</f>
        <v>8102400</v>
      </c>
      <c r="G988" s="50">
        <f>G989+G995+G1001</f>
        <v>7166981.470000001</v>
      </c>
      <c r="H988" s="51">
        <f aca="true" t="shared" si="143" ref="H988:H995">IF(ISNUMBER(F988),F988,0)-IF(ISNUMBER(G988),G988,0)</f>
        <v>935418.5299999993</v>
      </c>
    </row>
    <row r="989" spans="1:8" ht="29.25" customHeight="1">
      <c r="A989" s="27" t="s">
        <v>569</v>
      </c>
      <c r="B989" s="20"/>
      <c r="C989" s="28"/>
      <c r="D989" s="31" t="s">
        <v>1719</v>
      </c>
      <c r="E989" s="30"/>
      <c r="F989" s="54">
        <f aca="true" t="shared" si="144" ref="F989:G993">F990</f>
        <v>22795</v>
      </c>
      <c r="G989" s="55">
        <f t="shared" si="144"/>
        <v>13922.65</v>
      </c>
      <c r="H989" s="56">
        <f t="shared" si="143"/>
        <v>8872.35</v>
      </c>
    </row>
    <row r="990" spans="1:8" ht="21.75" customHeight="1">
      <c r="A990" s="27" t="s">
        <v>570</v>
      </c>
      <c r="B990" s="20"/>
      <c r="C990" s="28"/>
      <c r="D990" s="31" t="s">
        <v>1720</v>
      </c>
      <c r="E990" s="30"/>
      <c r="F990" s="54">
        <f t="shared" si="144"/>
        <v>22795</v>
      </c>
      <c r="G990" s="55">
        <f t="shared" si="144"/>
        <v>13922.65</v>
      </c>
      <c r="H990" s="56">
        <f t="shared" si="143"/>
        <v>8872.35</v>
      </c>
    </row>
    <row r="991" spans="1:8" ht="40.5">
      <c r="A991" s="27" t="s">
        <v>572</v>
      </c>
      <c r="B991" s="20">
        <v>2</v>
      </c>
      <c r="C991" s="28"/>
      <c r="D991" s="31" t="s">
        <v>1721</v>
      </c>
      <c r="E991" s="30" t="s">
        <v>265</v>
      </c>
      <c r="F991" s="24">
        <f t="shared" si="144"/>
        <v>22795</v>
      </c>
      <c r="G991" s="25">
        <f t="shared" si="144"/>
        <v>13922.65</v>
      </c>
      <c r="H991" s="26">
        <f t="shared" si="143"/>
        <v>8872.35</v>
      </c>
    </row>
    <row r="992" spans="1:8" ht="11.25">
      <c r="A992" s="27" t="s">
        <v>428</v>
      </c>
      <c r="B992" s="20"/>
      <c r="C992" s="28"/>
      <c r="D992" s="31" t="s">
        <v>1722</v>
      </c>
      <c r="E992" s="30"/>
      <c r="F992" s="24">
        <f t="shared" si="144"/>
        <v>22795</v>
      </c>
      <c r="G992" s="25">
        <f t="shared" si="144"/>
        <v>13922.65</v>
      </c>
      <c r="H992" s="26">
        <f t="shared" si="143"/>
        <v>8872.35</v>
      </c>
    </row>
    <row r="993" spans="1:8" ht="11.25">
      <c r="A993" s="27" t="s">
        <v>430</v>
      </c>
      <c r="B993" s="20">
        <v>2</v>
      </c>
      <c r="C993" s="28"/>
      <c r="D993" s="31" t="s">
        <v>1723</v>
      </c>
      <c r="E993" s="30" t="s">
        <v>266</v>
      </c>
      <c r="F993" s="24">
        <f t="shared" si="144"/>
        <v>22795</v>
      </c>
      <c r="G993" s="25">
        <f t="shared" si="144"/>
        <v>13922.65</v>
      </c>
      <c r="H993" s="26">
        <f t="shared" si="143"/>
        <v>8872.35</v>
      </c>
    </row>
    <row r="994" spans="1:8" ht="11.25">
      <c r="A994" s="27" t="s">
        <v>328</v>
      </c>
      <c r="B994" s="20"/>
      <c r="C994" s="28"/>
      <c r="D994" s="31" t="s">
        <v>1724</v>
      </c>
      <c r="E994" s="30"/>
      <c r="F994" s="24">
        <v>22795</v>
      </c>
      <c r="G994" s="25">
        <v>13922.65</v>
      </c>
      <c r="H994" s="26">
        <f t="shared" si="143"/>
        <v>8872.35</v>
      </c>
    </row>
    <row r="995" spans="1:8" ht="20.25">
      <c r="A995" s="27" t="s">
        <v>573</v>
      </c>
      <c r="B995" s="20"/>
      <c r="C995" s="28"/>
      <c r="D995" s="31" t="s">
        <v>1725</v>
      </c>
      <c r="E995" s="30"/>
      <c r="F995" s="24">
        <f aca="true" t="shared" si="145" ref="F995:G999">F996</f>
        <v>2279505</v>
      </c>
      <c r="G995" s="25">
        <f t="shared" si="145"/>
        <v>1528802.58</v>
      </c>
      <c r="H995" s="26">
        <f t="shared" si="143"/>
        <v>750702.4199999999</v>
      </c>
    </row>
    <row r="996" spans="1:8" ht="20.25">
      <c r="A996" s="27" t="s">
        <v>635</v>
      </c>
      <c r="B996" s="20"/>
      <c r="C996" s="28"/>
      <c r="D996" s="31" t="s">
        <v>1726</v>
      </c>
      <c r="E996" s="30"/>
      <c r="F996" s="24">
        <f t="shared" si="145"/>
        <v>2279505</v>
      </c>
      <c r="G996" s="25">
        <f t="shared" si="145"/>
        <v>1528802.58</v>
      </c>
      <c r="H996" s="26">
        <f aca="true" t="shared" si="146" ref="H996:H1005">F996-G996</f>
        <v>750702.4199999999</v>
      </c>
    </row>
    <row r="997" spans="1:8" ht="40.5">
      <c r="A997" s="27" t="s">
        <v>636</v>
      </c>
      <c r="B997" s="20"/>
      <c r="C997" s="28"/>
      <c r="D997" s="31" t="s">
        <v>1727</v>
      </c>
      <c r="E997" s="30"/>
      <c r="F997" s="24">
        <f t="shared" si="145"/>
        <v>2279505</v>
      </c>
      <c r="G997" s="25">
        <f t="shared" si="145"/>
        <v>1528802.58</v>
      </c>
      <c r="H997" s="26">
        <f t="shared" si="146"/>
        <v>750702.4199999999</v>
      </c>
    </row>
    <row r="998" spans="1:8" ht="11.25">
      <c r="A998" s="27" t="s">
        <v>428</v>
      </c>
      <c r="B998" s="20"/>
      <c r="C998" s="28"/>
      <c r="D998" s="31" t="s">
        <v>1728</v>
      </c>
      <c r="E998" s="30"/>
      <c r="F998" s="24">
        <f t="shared" si="145"/>
        <v>2279505</v>
      </c>
      <c r="G998" s="25">
        <f t="shared" si="145"/>
        <v>1528802.58</v>
      </c>
      <c r="H998" s="26">
        <f t="shared" si="146"/>
        <v>750702.4199999999</v>
      </c>
    </row>
    <row r="999" spans="1:8" ht="11.25">
      <c r="A999" s="27" t="s">
        <v>437</v>
      </c>
      <c r="B999" s="20"/>
      <c r="C999" s="28"/>
      <c r="D999" s="31" t="s">
        <v>1729</v>
      </c>
      <c r="E999" s="30"/>
      <c r="F999" s="24">
        <f t="shared" si="145"/>
        <v>2279505</v>
      </c>
      <c r="G999" s="25">
        <f t="shared" si="145"/>
        <v>1528802.58</v>
      </c>
      <c r="H999" s="26">
        <f t="shared" si="146"/>
        <v>750702.4199999999</v>
      </c>
    </row>
    <row r="1000" spans="1:8" ht="20.25">
      <c r="A1000" s="27" t="s">
        <v>230</v>
      </c>
      <c r="B1000" s="20"/>
      <c r="C1000" s="28"/>
      <c r="D1000" s="31" t="s">
        <v>1730</v>
      </c>
      <c r="E1000" s="30"/>
      <c r="F1000" s="24">
        <v>2279505</v>
      </c>
      <c r="G1000" s="25">
        <v>1528802.58</v>
      </c>
      <c r="H1000" s="26">
        <f t="shared" si="146"/>
        <v>750702.4199999999</v>
      </c>
    </row>
    <row r="1001" spans="1:8" ht="30">
      <c r="A1001" s="27" t="s">
        <v>594</v>
      </c>
      <c r="B1001" s="20"/>
      <c r="C1001" s="28"/>
      <c r="D1001" s="31" t="s">
        <v>1731</v>
      </c>
      <c r="E1001" s="30"/>
      <c r="F1001" s="24">
        <f aca="true" t="shared" si="147" ref="F1001:G1004">F1002</f>
        <v>5800100</v>
      </c>
      <c r="G1001" s="25">
        <f t="shared" si="147"/>
        <v>5624256.24</v>
      </c>
      <c r="H1001" s="26">
        <f t="shared" si="146"/>
        <v>175843.75999999978</v>
      </c>
    </row>
    <row r="1002" spans="1:8" ht="11.25">
      <c r="A1002" s="27" t="s">
        <v>593</v>
      </c>
      <c r="B1002" s="20"/>
      <c r="C1002" s="28"/>
      <c r="D1002" s="31" t="s">
        <v>1732</v>
      </c>
      <c r="E1002" s="30"/>
      <c r="F1002" s="24">
        <f t="shared" si="147"/>
        <v>5800100</v>
      </c>
      <c r="G1002" s="25">
        <f t="shared" si="147"/>
        <v>5624256.24</v>
      </c>
      <c r="H1002" s="26">
        <f t="shared" si="146"/>
        <v>175843.75999999978</v>
      </c>
    </row>
    <row r="1003" spans="1:8" ht="51">
      <c r="A1003" s="27" t="s">
        <v>640</v>
      </c>
      <c r="B1003" s="20"/>
      <c r="C1003" s="28"/>
      <c r="D1003" s="31" t="s">
        <v>1733</v>
      </c>
      <c r="E1003" s="30"/>
      <c r="F1003" s="24">
        <f t="shared" si="147"/>
        <v>5800100</v>
      </c>
      <c r="G1003" s="25">
        <f t="shared" si="147"/>
        <v>5624256.24</v>
      </c>
      <c r="H1003" s="26">
        <f t="shared" si="146"/>
        <v>175843.75999999978</v>
      </c>
    </row>
    <row r="1004" spans="1:8" ht="11.25">
      <c r="A1004" s="27" t="s">
        <v>431</v>
      </c>
      <c r="B1004" s="20"/>
      <c r="C1004" s="28"/>
      <c r="D1004" s="31" t="s">
        <v>1734</v>
      </c>
      <c r="E1004" s="30"/>
      <c r="F1004" s="24">
        <f t="shared" si="147"/>
        <v>5800100</v>
      </c>
      <c r="G1004" s="25">
        <f t="shared" si="147"/>
        <v>5624256.24</v>
      </c>
      <c r="H1004" s="26">
        <f t="shared" si="146"/>
        <v>175843.75999999978</v>
      </c>
    </row>
    <row r="1005" spans="1:8" ht="20.25">
      <c r="A1005" s="27" t="s">
        <v>156</v>
      </c>
      <c r="B1005" s="20"/>
      <c r="C1005" s="28"/>
      <c r="D1005" s="31" t="s">
        <v>1735</v>
      </c>
      <c r="E1005" s="30"/>
      <c r="F1005" s="24">
        <v>5800100</v>
      </c>
      <c r="G1005" s="25">
        <v>5624256.24</v>
      </c>
      <c r="H1005" s="26">
        <f t="shared" si="146"/>
        <v>175843.75999999978</v>
      </c>
    </row>
    <row r="1006" spans="1:8" ht="24" customHeight="1">
      <c r="A1006" s="47" t="s">
        <v>356</v>
      </c>
      <c r="B1006" s="20"/>
      <c r="C1006" s="28"/>
      <c r="D1006" s="48" t="s">
        <v>1736</v>
      </c>
      <c r="E1006" s="30"/>
      <c r="F1006" s="49">
        <f>F1007+F1020+F1033</f>
        <v>6321000</v>
      </c>
      <c r="G1006" s="50">
        <f>G1007+G1020+G1033</f>
        <v>4056304.6399999997</v>
      </c>
      <c r="H1006" s="51">
        <f>IF(ISNUMBER(F1006),F1006,0)-IF(ISNUMBER(G1006),G1006,0)</f>
        <v>2264695.3600000003</v>
      </c>
    </row>
    <row r="1007" spans="1:8" ht="70.5" customHeight="1">
      <c r="A1007" s="27" t="s">
        <v>585</v>
      </c>
      <c r="B1007" s="20"/>
      <c r="C1007" s="28"/>
      <c r="D1007" s="31" t="s">
        <v>1737</v>
      </c>
      <c r="E1007" s="30"/>
      <c r="F1007" s="54">
        <f>F1008</f>
        <v>5123770</v>
      </c>
      <c r="G1007" s="55">
        <f>G1008</f>
        <v>3607590.67</v>
      </c>
      <c r="H1007" s="56">
        <f>IF(ISNUMBER(F1007),F1007,0)-IF(ISNUMBER(G1007),G1007,0)</f>
        <v>1516179.33</v>
      </c>
    </row>
    <row r="1008" spans="1:8" ht="24" customHeight="1">
      <c r="A1008" s="27" t="s">
        <v>566</v>
      </c>
      <c r="B1008" s="20"/>
      <c r="C1008" s="28"/>
      <c r="D1008" s="31" t="s">
        <v>1738</v>
      </c>
      <c r="E1008" s="30"/>
      <c r="F1008" s="54">
        <f>F1009+F1014</f>
        <v>5123770</v>
      </c>
      <c r="G1008" s="55">
        <f>G1009+G1014</f>
        <v>3607590.67</v>
      </c>
      <c r="H1008" s="56">
        <f>IF(ISNUMBER(F1008),F1008,0)-IF(ISNUMBER(G1008),G1008,0)</f>
        <v>1516179.33</v>
      </c>
    </row>
    <row r="1009" spans="1:8" ht="40.5">
      <c r="A1009" s="27" t="s">
        <v>567</v>
      </c>
      <c r="B1009" s="20">
        <v>2</v>
      </c>
      <c r="C1009" s="28"/>
      <c r="D1009" s="31" t="s">
        <v>1739</v>
      </c>
      <c r="E1009" s="30" t="s">
        <v>267</v>
      </c>
      <c r="F1009" s="24">
        <f>F1010</f>
        <v>4973670</v>
      </c>
      <c r="G1009" s="25">
        <f>G1010</f>
        <v>3562434.67</v>
      </c>
      <c r="H1009" s="26">
        <f>IF(ISNUMBER(F1009),F1009,0)-IF(ISNUMBER(G1009),G1009,0)</f>
        <v>1411235.33</v>
      </c>
    </row>
    <row r="1010" spans="1:8" ht="11.25">
      <c r="A1010" s="27" t="s">
        <v>428</v>
      </c>
      <c r="B1010" s="20"/>
      <c r="C1010" s="28"/>
      <c r="D1010" s="31" t="s">
        <v>1740</v>
      </c>
      <c r="E1010" s="30"/>
      <c r="F1010" s="24">
        <f>F1011</f>
        <v>4973670</v>
      </c>
      <c r="G1010" s="25">
        <f>G1011</f>
        <v>3562434.67</v>
      </c>
      <c r="H1010" s="26">
        <f>F1010-G1010</f>
        <v>1411235.33</v>
      </c>
    </row>
    <row r="1011" spans="1:8" ht="20.25">
      <c r="A1011" s="27" t="s">
        <v>429</v>
      </c>
      <c r="B1011" s="20">
        <v>2</v>
      </c>
      <c r="C1011" s="28"/>
      <c r="D1011" s="31" t="s">
        <v>1741</v>
      </c>
      <c r="E1011" s="30" t="s">
        <v>268</v>
      </c>
      <c r="F1011" s="24">
        <f>F1012+F1013</f>
        <v>4973670</v>
      </c>
      <c r="G1011" s="25">
        <f>G1012+G1013</f>
        <v>3562434.67</v>
      </c>
      <c r="H1011" s="26">
        <f aca="true" t="shared" si="148" ref="H1011:H1016">IF(ISNUMBER(F1011),F1011,0)-IF(ISNUMBER(G1011),G1011,0)</f>
        <v>1411235.33</v>
      </c>
    </row>
    <row r="1012" spans="1:8" ht="11.25">
      <c r="A1012" s="27" t="s">
        <v>145</v>
      </c>
      <c r="B1012" s="20"/>
      <c r="C1012" s="28"/>
      <c r="D1012" s="31" t="s">
        <v>1742</v>
      </c>
      <c r="E1012" s="30"/>
      <c r="F1012" s="24">
        <v>3804080</v>
      </c>
      <c r="G1012" s="25">
        <v>2721728.6</v>
      </c>
      <c r="H1012" s="26">
        <f t="shared" si="148"/>
        <v>1082351.4</v>
      </c>
    </row>
    <row r="1013" spans="1:8" ht="20.25">
      <c r="A1013" s="27" t="s">
        <v>565</v>
      </c>
      <c r="B1013" s="20">
        <v>2</v>
      </c>
      <c r="C1013" s="28"/>
      <c r="D1013" s="31" t="s">
        <v>1743</v>
      </c>
      <c r="E1013" s="30" t="s">
        <v>269</v>
      </c>
      <c r="F1013" s="24">
        <v>1169590</v>
      </c>
      <c r="G1013" s="25">
        <v>840706.07</v>
      </c>
      <c r="H1013" s="26">
        <f t="shared" si="148"/>
        <v>328883.93000000005</v>
      </c>
    </row>
    <row r="1014" spans="1:8" ht="40.5">
      <c r="A1014" s="27" t="s">
        <v>568</v>
      </c>
      <c r="B1014" s="20">
        <v>2</v>
      </c>
      <c r="C1014" s="28"/>
      <c r="D1014" s="31" t="s">
        <v>1744</v>
      </c>
      <c r="E1014" s="30" t="s">
        <v>270</v>
      </c>
      <c r="F1014" s="24">
        <f>F1015</f>
        <v>150100</v>
      </c>
      <c r="G1014" s="25">
        <f>G1015</f>
        <v>45156</v>
      </c>
      <c r="H1014" s="26">
        <f t="shared" si="148"/>
        <v>104944</v>
      </c>
    </row>
    <row r="1015" spans="1:8" ht="11.25">
      <c r="A1015" s="27" t="s">
        <v>428</v>
      </c>
      <c r="B1015" s="20">
        <v>2</v>
      </c>
      <c r="C1015" s="28"/>
      <c r="D1015" s="31" t="s">
        <v>1745</v>
      </c>
      <c r="E1015" s="30" t="s">
        <v>271</v>
      </c>
      <c r="F1015" s="24">
        <f>F1016+F1018</f>
        <v>150100</v>
      </c>
      <c r="G1015" s="25">
        <f>G1016+G1018</f>
        <v>45156</v>
      </c>
      <c r="H1015" s="26">
        <f t="shared" si="148"/>
        <v>104944</v>
      </c>
    </row>
    <row r="1016" spans="1:8" ht="20.25">
      <c r="A1016" s="27" t="s">
        <v>429</v>
      </c>
      <c r="B1016" s="20">
        <v>2</v>
      </c>
      <c r="C1016" s="28"/>
      <c r="D1016" s="31" t="s">
        <v>1746</v>
      </c>
      <c r="E1016" s="30" t="s">
        <v>272</v>
      </c>
      <c r="F1016" s="24">
        <f>F1017</f>
        <v>20000</v>
      </c>
      <c r="G1016" s="25">
        <f>G1017</f>
        <v>0</v>
      </c>
      <c r="H1016" s="26">
        <f t="shared" si="148"/>
        <v>20000</v>
      </c>
    </row>
    <row r="1017" spans="1:8" ht="11.25">
      <c r="A1017" s="27" t="s">
        <v>160</v>
      </c>
      <c r="B1017" s="20"/>
      <c r="C1017" s="28"/>
      <c r="D1017" s="31" t="s">
        <v>1747</v>
      </c>
      <c r="E1017" s="30"/>
      <c r="F1017" s="24">
        <v>20000</v>
      </c>
      <c r="G1017" s="25">
        <v>0</v>
      </c>
      <c r="H1017" s="26">
        <f>F1017-G1017</f>
        <v>20000</v>
      </c>
    </row>
    <row r="1018" spans="1:8" ht="11.25">
      <c r="A1018" s="27" t="s">
        <v>437</v>
      </c>
      <c r="B1018" s="20"/>
      <c r="C1018" s="28"/>
      <c r="D1018" s="31" t="s">
        <v>1748</v>
      </c>
      <c r="E1018" s="30"/>
      <c r="F1018" s="24">
        <f>F1019</f>
        <v>130100</v>
      </c>
      <c r="G1018" s="25">
        <f>G1019</f>
        <v>45156</v>
      </c>
      <c r="H1018" s="26">
        <f>F1018-G1018</f>
        <v>84944</v>
      </c>
    </row>
    <row r="1019" spans="1:8" ht="20.25">
      <c r="A1019" s="27" t="s">
        <v>230</v>
      </c>
      <c r="B1019" s="20">
        <v>2</v>
      </c>
      <c r="C1019" s="28"/>
      <c r="D1019" s="31" t="s">
        <v>1749</v>
      </c>
      <c r="E1019" s="30" t="s">
        <v>273</v>
      </c>
      <c r="F1019" s="24">
        <v>130100</v>
      </c>
      <c r="G1019" s="25">
        <v>45156</v>
      </c>
      <c r="H1019" s="26">
        <f>IF(ISNUMBER(F1019),F1019,0)-IF(ISNUMBER(G1019),G1019,0)</f>
        <v>84944</v>
      </c>
    </row>
    <row r="1020" spans="1:8" ht="20.25">
      <c r="A1020" s="27" t="s">
        <v>569</v>
      </c>
      <c r="B1020" s="20"/>
      <c r="C1020" s="28"/>
      <c r="D1020" s="31" t="s">
        <v>1750</v>
      </c>
      <c r="E1020" s="30"/>
      <c r="F1020" s="24">
        <f>F1021</f>
        <v>1194280</v>
      </c>
      <c r="G1020" s="25">
        <f>G1021</f>
        <v>446081.59</v>
      </c>
      <c r="H1020" s="26">
        <f>IF(ISNUMBER(F1020),F1020,0)-IF(ISNUMBER(G1020),G1020,0)</f>
        <v>748198.4099999999</v>
      </c>
    </row>
    <row r="1021" spans="1:8" ht="20.25">
      <c r="A1021" s="27" t="s">
        <v>570</v>
      </c>
      <c r="B1021" s="20">
        <v>2</v>
      </c>
      <c r="C1021" s="28"/>
      <c r="D1021" s="31" t="s">
        <v>1751</v>
      </c>
      <c r="E1021" s="30" t="s">
        <v>274</v>
      </c>
      <c r="F1021" s="24">
        <f>F1022</f>
        <v>1194280</v>
      </c>
      <c r="G1021" s="25">
        <f>G1022</f>
        <v>446081.59</v>
      </c>
      <c r="H1021" s="26">
        <f>IF(ISNUMBER(F1021),F1021,0)-IF(ISNUMBER(G1021),G1021,0)</f>
        <v>748198.4099999999</v>
      </c>
    </row>
    <row r="1022" spans="1:8" ht="40.5">
      <c r="A1022" s="27" t="s">
        <v>572</v>
      </c>
      <c r="B1022" s="20"/>
      <c r="C1022" s="28"/>
      <c r="D1022" s="31" t="s">
        <v>688</v>
      </c>
      <c r="E1022" s="30"/>
      <c r="F1022" s="24">
        <f>F1023+F1030</f>
        <v>1194280</v>
      </c>
      <c r="G1022" s="25">
        <f>G1023+G1030</f>
        <v>446081.59</v>
      </c>
      <c r="H1022" s="26">
        <f aca="true" t="shared" si="149" ref="H1022:H1037">F1022-G1022</f>
        <v>748198.4099999999</v>
      </c>
    </row>
    <row r="1023" spans="1:8" ht="11.25">
      <c r="A1023" s="27" t="s">
        <v>428</v>
      </c>
      <c r="B1023" s="20"/>
      <c r="C1023" s="28"/>
      <c r="D1023" s="31" t="s">
        <v>686</v>
      </c>
      <c r="E1023" s="30"/>
      <c r="F1023" s="24">
        <f>F1024+F1029</f>
        <v>582006</v>
      </c>
      <c r="G1023" s="25">
        <f>G1024+G1029</f>
        <v>365846.89</v>
      </c>
      <c r="H1023" s="26">
        <f t="shared" si="149"/>
        <v>216159.11</v>
      </c>
    </row>
    <row r="1024" spans="1:8" ht="11.25">
      <c r="A1024" s="27" t="s">
        <v>430</v>
      </c>
      <c r="B1024" s="20"/>
      <c r="C1024" s="28"/>
      <c r="D1024" s="31" t="s">
        <v>687</v>
      </c>
      <c r="E1024" s="30"/>
      <c r="F1024" s="24">
        <f>F1025+F1026+F1027+F1028</f>
        <v>579250</v>
      </c>
      <c r="G1024" s="25">
        <f>G1025+G1026+G1027+G1028</f>
        <v>363090.89</v>
      </c>
      <c r="H1024" s="26">
        <f t="shared" si="149"/>
        <v>216159.11</v>
      </c>
    </row>
    <row r="1025" spans="1:8" ht="11.25">
      <c r="A1025" s="27" t="s">
        <v>150</v>
      </c>
      <c r="B1025" s="20"/>
      <c r="C1025" s="28"/>
      <c r="D1025" s="31" t="s">
        <v>689</v>
      </c>
      <c r="E1025" s="30"/>
      <c r="F1025" s="24">
        <v>100000</v>
      </c>
      <c r="G1025" s="25">
        <v>60974.6</v>
      </c>
      <c r="H1025" s="26">
        <f t="shared" si="149"/>
        <v>39025.4</v>
      </c>
    </row>
    <row r="1026" spans="1:8" ht="11.25">
      <c r="A1026" s="27" t="s">
        <v>166</v>
      </c>
      <c r="B1026" s="20"/>
      <c r="C1026" s="28"/>
      <c r="D1026" s="31" t="s">
        <v>690</v>
      </c>
      <c r="E1026" s="30"/>
      <c r="F1026" s="24">
        <v>133022.36</v>
      </c>
      <c r="G1026" s="25">
        <v>78874.03</v>
      </c>
      <c r="H1026" s="26">
        <f t="shared" si="149"/>
        <v>54148.32999999999</v>
      </c>
    </row>
    <row r="1027" spans="1:8" ht="20.25">
      <c r="A1027" s="27" t="s">
        <v>463</v>
      </c>
      <c r="B1027" s="20"/>
      <c r="C1027" s="28"/>
      <c r="D1027" s="31" t="s">
        <v>691</v>
      </c>
      <c r="E1027" s="30"/>
      <c r="F1027" s="24">
        <v>156500</v>
      </c>
      <c r="G1027" s="25">
        <v>100631.12</v>
      </c>
      <c r="H1027" s="26">
        <f t="shared" si="149"/>
        <v>55868.880000000005</v>
      </c>
    </row>
    <row r="1028" spans="1:8" ht="11.25">
      <c r="A1028" s="27" t="s">
        <v>328</v>
      </c>
      <c r="B1028" s="20"/>
      <c r="C1028" s="28"/>
      <c r="D1028" s="31" t="s">
        <v>692</v>
      </c>
      <c r="E1028" s="30"/>
      <c r="F1028" s="24">
        <v>189727.64</v>
      </c>
      <c r="G1028" s="25">
        <v>122611.14</v>
      </c>
      <c r="H1028" s="26">
        <f t="shared" si="149"/>
        <v>67116.50000000001</v>
      </c>
    </row>
    <row r="1029" spans="1:8" ht="11.25">
      <c r="A1029" s="27" t="s">
        <v>154</v>
      </c>
      <c r="B1029" s="20"/>
      <c r="C1029" s="28"/>
      <c r="D1029" s="31" t="s">
        <v>693</v>
      </c>
      <c r="E1029" s="30"/>
      <c r="F1029" s="24">
        <v>2756</v>
      </c>
      <c r="G1029" s="25">
        <v>2756</v>
      </c>
      <c r="H1029" s="26">
        <f t="shared" si="149"/>
        <v>0</v>
      </c>
    </row>
    <row r="1030" spans="1:8" ht="11.25">
      <c r="A1030" s="27" t="s">
        <v>431</v>
      </c>
      <c r="B1030" s="20"/>
      <c r="C1030" s="28"/>
      <c r="D1030" s="31" t="s">
        <v>694</v>
      </c>
      <c r="E1030" s="30"/>
      <c r="F1030" s="24">
        <f>F1031+F1032</f>
        <v>612274</v>
      </c>
      <c r="G1030" s="25">
        <f>G1031+G1032</f>
        <v>80234.7</v>
      </c>
      <c r="H1030" s="26">
        <f t="shared" si="149"/>
        <v>532039.3</v>
      </c>
    </row>
    <row r="1031" spans="1:8" ht="20.25">
      <c r="A1031" s="27" t="s">
        <v>156</v>
      </c>
      <c r="B1031" s="20"/>
      <c r="C1031" s="28"/>
      <c r="D1031" s="31" t="s">
        <v>695</v>
      </c>
      <c r="E1031" s="30"/>
      <c r="F1031" s="24">
        <v>478400</v>
      </c>
      <c r="G1031" s="25">
        <v>0</v>
      </c>
      <c r="H1031" s="26">
        <f t="shared" si="149"/>
        <v>478400</v>
      </c>
    </row>
    <row r="1032" spans="1:8" ht="20.25">
      <c r="A1032" s="27" t="s">
        <v>157</v>
      </c>
      <c r="B1032" s="20"/>
      <c r="C1032" s="28"/>
      <c r="D1032" s="31" t="s">
        <v>696</v>
      </c>
      <c r="E1032" s="30"/>
      <c r="F1032" s="24">
        <v>133874</v>
      </c>
      <c r="G1032" s="25">
        <v>80234.7</v>
      </c>
      <c r="H1032" s="26">
        <f t="shared" si="149"/>
        <v>53639.3</v>
      </c>
    </row>
    <row r="1033" spans="1:8" ht="11.25">
      <c r="A1033" s="27" t="s">
        <v>576</v>
      </c>
      <c r="B1033" s="20"/>
      <c r="C1033" s="28"/>
      <c r="D1033" s="31" t="s">
        <v>697</v>
      </c>
      <c r="E1033" s="30"/>
      <c r="F1033" s="24">
        <f aca="true" t="shared" si="150" ref="F1033:G1036">F1034</f>
        <v>2950</v>
      </c>
      <c r="G1033" s="25">
        <f t="shared" si="150"/>
        <v>2632.38</v>
      </c>
      <c r="H1033" s="26">
        <f t="shared" si="149"/>
        <v>317.6199999999999</v>
      </c>
    </row>
    <row r="1034" spans="1:8" ht="20.25">
      <c r="A1034" s="27" t="s">
        <v>579</v>
      </c>
      <c r="B1034" s="20"/>
      <c r="C1034" s="28"/>
      <c r="D1034" s="31" t="s">
        <v>698</v>
      </c>
      <c r="E1034" s="30"/>
      <c r="F1034" s="24">
        <f t="shared" si="150"/>
        <v>2950</v>
      </c>
      <c r="G1034" s="25">
        <f t="shared" si="150"/>
        <v>2632.38</v>
      </c>
      <c r="H1034" s="26">
        <f t="shared" si="149"/>
        <v>317.6199999999999</v>
      </c>
    </row>
    <row r="1035" spans="1:8" ht="20.25">
      <c r="A1035" s="27" t="s">
        <v>580</v>
      </c>
      <c r="B1035" s="20"/>
      <c r="C1035" s="28"/>
      <c r="D1035" s="31" t="s">
        <v>699</v>
      </c>
      <c r="E1035" s="30"/>
      <c r="F1035" s="24">
        <f t="shared" si="150"/>
        <v>2950</v>
      </c>
      <c r="G1035" s="25">
        <f t="shared" si="150"/>
        <v>2632.38</v>
      </c>
      <c r="H1035" s="26">
        <f t="shared" si="149"/>
        <v>317.6199999999999</v>
      </c>
    </row>
    <row r="1036" spans="1:8" ht="11.25">
      <c r="A1036" s="27" t="s">
        <v>428</v>
      </c>
      <c r="B1036" s="20"/>
      <c r="C1036" s="28"/>
      <c r="D1036" s="31" t="s">
        <v>700</v>
      </c>
      <c r="E1036" s="30"/>
      <c r="F1036" s="24">
        <f t="shared" si="150"/>
        <v>2950</v>
      </c>
      <c r="G1036" s="25">
        <f t="shared" si="150"/>
        <v>2632.38</v>
      </c>
      <c r="H1036" s="26">
        <f t="shared" si="149"/>
        <v>317.6199999999999</v>
      </c>
    </row>
    <row r="1037" spans="1:8" ht="11.25">
      <c r="A1037" s="27" t="s">
        <v>154</v>
      </c>
      <c r="B1037" s="20"/>
      <c r="C1037" s="28"/>
      <c r="D1037" s="31" t="s">
        <v>701</v>
      </c>
      <c r="E1037" s="30"/>
      <c r="F1037" s="24">
        <v>2950</v>
      </c>
      <c r="G1037" s="25">
        <v>2632.38</v>
      </c>
      <c r="H1037" s="26">
        <f t="shared" si="149"/>
        <v>317.6199999999999</v>
      </c>
    </row>
    <row r="1038" spans="1:8" ht="24">
      <c r="A1038" s="53" t="s">
        <v>441</v>
      </c>
      <c r="B1038" s="20"/>
      <c r="C1038" s="28"/>
      <c r="D1038" s="48" t="s">
        <v>642</v>
      </c>
      <c r="E1038" s="30"/>
      <c r="F1038" s="49">
        <f>F1039+F1049+F1061</f>
        <v>5747879.04</v>
      </c>
      <c r="G1038" s="50">
        <f>G1039+G1049+G1061</f>
        <v>4795145.93</v>
      </c>
      <c r="H1038" s="51">
        <f aca="true" t="shared" si="151" ref="H1038:H1050">IF(ISNUMBER(F1038),F1038,0)-IF(ISNUMBER(G1038),G1038,0)</f>
        <v>952733.1100000003</v>
      </c>
    </row>
    <row r="1039" spans="1:8" ht="71.25">
      <c r="A1039" s="27" t="s">
        <v>585</v>
      </c>
      <c r="B1039" s="20"/>
      <c r="C1039" s="28"/>
      <c r="D1039" s="31" t="s">
        <v>645</v>
      </c>
      <c r="E1039" s="30"/>
      <c r="F1039" s="24">
        <f>F1040</f>
        <v>504679.04</v>
      </c>
      <c r="G1039" s="25">
        <f>G1040</f>
        <v>295404.19</v>
      </c>
      <c r="H1039" s="26">
        <f t="shared" si="151"/>
        <v>209274.84999999998</v>
      </c>
    </row>
    <row r="1040" spans="1:8" ht="20.25">
      <c r="A1040" s="27" t="s">
        <v>566</v>
      </c>
      <c r="B1040" s="20"/>
      <c r="C1040" s="28"/>
      <c r="D1040" s="31" t="s">
        <v>646</v>
      </c>
      <c r="E1040" s="30"/>
      <c r="F1040" s="24">
        <f>F1041+F1046</f>
        <v>504679.04</v>
      </c>
      <c r="G1040" s="25">
        <f>G1041+G1046</f>
        <v>295404.19</v>
      </c>
      <c r="H1040" s="26">
        <f t="shared" si="151"/>
        <v>209274.84999999998</v>
      </c>
    </row>
    <row r="1041" spans="1:8" ht="40.5">
      <c r="A1041" s="27" t="s">
        <v>567</v>
      </c>
      <c r="B1041" s="20"/>
      <c r="C1041" s="28"/>
      <c r="D1041" s="31" t="s">
        <v>647</v>
      </c>
      <c r="E1041" s="30"/>
      <c r="F1041" s="24">
        <f>F1042</f>
        <v>347379.04</v>
      </c>
      <c r="G1041" s="25">
        <f>G1042</f>
        <v>254604.19</v>
      </c>
      <c r="H1041" s="26">
        <f t="shared" si="151"/>
        <v>92774.84999999998</v>
      </c>
    </row>
    <row r="1042" spans="1:8" ht="11.25">
      <c r="A1042" s="27" t="s">
        <v>428</v>
      </c>
      <c r="B1042" s="20"/>
      <c r="C1042" s="28"/>
      <c r="D1042" s="31" t="s">
        <v>648</v>
      </c>
      <c r="E1042" s="30"/>
      <c r="F1042" s="24">
        <f>F1043</f>
        <v>347379.04</v>
      </c>
      <c r="G1042" s="25">
        <f>G1043</f>
        <v>254604.19</v>
      </c>
      <c r="H1042" s="26">
        <f t="shared" si="151"/>
        <v>92774.84999999998</v>
      </c>
    </row>
    <row r="1043" spans="1:8" ht="20.25">
      <c r="A1043" s="27" t="s">
        <v>429</v>
      </c>
      <c r="B1043" s="20"/>
      <c r="C1043" s="28"/>
      <c r="D1043" s="31" t="s">
        <v>649</v>
      </c>
      <c r="E1043" s="30"/>
      <c r="F1043" s="24">
        <f>F1044+F1045</f>
        <v>347379.04</v>
      </c>
      <c r="G1043" s="25">
        <f>G1044+G1045</f>
        <v>254604.19</v>
      </c>
      <c r="H1043" s="26">
        <f t="shared" si="151"/>
        <v>92774.84999999998</v>
      </c>
    </row>
    <row r="1044" spans="1:8" ht="11.25">
      <c r="A1044" s="27" t="s">
        <v>145</v>
      </c>
      <c r="B1044" s="20"/>
      <c r="C1044" s="28"/>
      <c r="D1044" s="31" t="s">
        <v>650</v>
      </c>
      <c r="E1044" s="30"/>
      <c r="F1044" s="24">
        <f>F1103</f>
        <v>266804.18</v>
      </c>
      <c r="G1044" s="25">
        <f>G1103</f>
        <v>196708.29</v>
      </c>
      <c r="H1044" s="26">
        <f t="shared" si="151"/>
        <v>70095.88999999998</v>
      </c>
    </row>
    <row r="1045" spans="1:8" ht="20.25">
      <c r="A1045" s="27" t="s">
        <v>565</v>
      </c>
      <c r="B1045" s="20"/>
      <c r="C1045" s="28"/>
      <c r="D1045" s="31" t="s">
        <v>651</v>
      </c>
      <c r="E1045" s="30"/>
      <c r="F1045" s="24">
        <f>F1104</f>
        <v>80574.86</v>
      </c>
      <c r="G1045" s="25">
        <f>G1104</f>
        <v>57895.9</v>
      </c>
      <c r="H1045" s="26">
        <f t="shared" si="151"/>
        <v>22678.96</v>
      </c>
    </row>
    <row r="1046" spans="1:8" ht="40.5">
      <c r="A1046" s="27" t="s">
        <v>568</v>
      </c>
      <c r="B1046" s="20"/>
      <c r="C1046" s="28"/>
      <c r="D1046" s="31" t="s">
        <v>652</v>
      </c>
      <c r="E1046" s="30"/>
      <c r="F1046" s="24">
        <f>F1047</f>
        <v>157300</v>
      </c>
      <c r="G1046" s="25">
        <f>G1047</f>
        <v>40800</v>
      </c>
      <c r="H1046" s="26">
        <f t="shared" si="151"/>
        <v>116500</v>
      </c>
    </row>
    <row r="1047" spans="1:8" ht="11.25">
      <c r="A1047" s="27" t="s">
        <v>428</v>
      </c>
      <c r="B1047" s="20"/>
      <c r="C1047" s="28"/>
      <c r="D1047" s="31" t="s">
        <v>653</v>
      </c>
      <c r="E1047" s="30"/>
      <c r="F1047" s="24">
        <f>F1048</f>
        <v>157300</v>
      </c>
      <c r="G1047" s="25">
        <f>G1048</f>
        <v>40800</v>
      </c>
      <c r="H1047" s="26">
        <f t="shared" si="151"/>
        <v>116500</v>
      </c>
    </row>
    <row r="1048" spans="1:8" ht="11.25">
      <c r="A1048" s="27" t="s">
        <v>154</v>
      </c>
      <c r="B1048" s="20"/>
      <c r="C1048" s="28"/>
      <c r="D1048" s="31" t="s">
        <v>654</v>
      </c>
      <c r="E1048" s="30"/>
      <c r="F1048" s="24">
        <f>F1072</f>
        <v>157300</v>
      </c>
      <c r="G1048" s="25">
        <f>G1072</f>
        <v>40800</v>
      </c>
      <c r="H1048" s="26">
        <f t="shared" si="151"/>
        <v>116500</v>
      </c>
    </row>
    <row r="1049" spans="1:8" ht="20.25">
      <c r="A1049" s="27" t="s">
        <v>569</v>
      </c>
      <c r="B1049" s="20"/>
      <c r="C1049" s="28"/>
      <c r="D1049" s="31" t="s">
        <v>655</v>
      </c>
      <c r="E1049" s="30"/>
      <c r="F1049" s="24">
        <f>F1050</f>
        <v>943200</v>
      </c>
      <c r="G1049" s="25">
        <f>G1050</f>
        <v>524941.74</v>
      </c>
      <c r="H1049" s="26">
        <f t="shared" si="151"/>
        <v>418258.26</v>
      </c>
    </row>
    <row r="1050" spans="1:8" ht="20.25">
      <c r="A1050" s="27" t="s">
        <v>570</v>
      </c>
      <c r="B1050" s="20"/>
      <c r="C1050" s="28"/>
      <c r="D1050" s="31" t="s">
        <v>656</v>
      </c>
      <c r="E1050" s="30"/>
      <c r="F1050" s="24">
        <f>F1051</f>
        <v>943200</v>
      </c>
      <c r="G1050" s="25">
        <f>G1051</f>
        <v>524941.74</v>
      </c>
      <c r="H1050" s="26">
        <f t="shared" si="151"/>
        <v>418258.26</v>
      </c>
    </row>
    <row r="1051" spans="1:8" ht="40.5">
      <c r="A1051" s="27" t="s">
        <v>572</v>
      </c>
      <c r="B1051" s="20"/>
      <c r="C1051" s="28"/>
      <c r="D1051" s="31" t="s">
        <v>657</v>
      </c>
      <c r="E1051" s="30"/>
      <c r="F1051" s="24">
        <f>F1052+F1058</f>
        <v>943200</v>
      </c>
      <c r="G1051" s="25">
        <f>G1052+G1058</f>
        <v>524941.74</v>
      </c>
      <c r="H1051" s="26">
        <f>F1051-G1051</f>
        <v>418258.26</v>
      </c>
    </row>
    <row r="1052" spans="1:8" ht="11.25">
      <c r="A1052" s="27" t="s">
        <v>428</v>
      </c>
      <c r="B1052" s="20"/>
      <c r="C1052" s="28"/>
      <c r="D1052" s="31" t="s">
        <v>658</v>
      </c>
      <c r="E1052" s="30"/>
      <c r="F1052" s="24">
        <f>F1053+F1057</f>
        <v>689350</v>
      </c>
      <c r="G1052" s="25">
        <f>G1053+G1057</f>
        <v>379560</v>
      </c>
      <c r="H1052" s="26">
        <f>IF(ISNUMBER(F1052),F1052,0)-IF(ISNUMBER(G1052),G1052,0)</f>
        <v>309790</v>
      </c>
    </row>
    <row r="1053" spans="1:8" ht="11.25">
      <c r="A1053" s="27" t="s">
        <v>430</v>
      </c>
      <c r="B1053" s="20"/>
      <c r="C1053" s="28"/>
      <c r="D1053" s="31" t="s">
        <v>659</v>
      </c>
      <c r="E1053" s="30"/>
      <c r="F1053" s="24">
        <f>F1054+F1055+F1056</f>
        <v>239350</v>
      </c>
      <c r="G1053" s="25">
        <f>G1054+G1055+G1056</f>
        <v>79260</v>
      </c>
      <c r="H1053" s="26">
        <f aca="true" t="shared" si="152" ref="H1053:H1060">F1053-G1053</f>
        <v>160090</v>
      </c>
    </row>
    <row r="1054" spans="1:8" ht="11.25">
      <c r="A1054" s="27" t="s">
        <v>150</v>
      </c>
      <c r="B1054" s="20"/>
      <c r="C1054" s="28"/>
      <c r="D1054" s="31" t="s">
        <v>660</v>
      </c>
      <c r="E1054" s="30"/>
      <c r="F1054" s="24">
        <f>F1110</f>
        <v>11700</v>
      </c>
      <c r="G1054" s="25">
        <f>G1110</f>
        <v>6902.8</v>
      </c>
      <c r="H1054" s="26">
        <f t="shared" si="152"/>
        <v>4797.2</v>
      </c>
    </row>
    <row r="1055" spans="1:8" ht="11.25">
      <c r="A1055" s="27" t="s">
        <v>164</v>
      </c>
      <c r="B1055" s="20"/>
      <c r="C1055" s="28"/>
      <c r="D1055" s="31" t="s">
        <v>661</v>
      </c>
      <c r="E1055" s="30"/>
      <c r="F1055" s="24">
        <f aca="true" t="shared" si="153" ref="F1055:G1057">F1078</f>
        <v>74750</v>
      </c>
      <c r="G1055" s="25">
        <f t="shared" si="153"/>
        <v>35280</v>
      </c>
      <c r="H1055" s="26">
        <f t="shared" si="152"/>
        <v>39470</v>
      </c>
    </row>
    <row r="1056" spans="1:8" ht="11.25">
      <c r="A1056" s="27" t="s">
        <v>328</v>
      </c>
      <c r="B1056" s="20"/>
      <c r="C1056" s="28"/>
      <c r="D1056" s="31" t="s">
        <v>662</v>
      </c>
      <c r="E1056" s="30"/>
      <c r="F1056" s="24">
        <f t="shared" si="153"/>
        <v>152900</v>
      </c>
      <c r="G1056" s="25">
        <f t="shared" si="153"/>
        <v>37077.2</v>
      </c>
      <c r="H1056" s="26">
        <f t="shared" si="152"/>
        <v>115822.8</v>
      </c>
    </row>
    <row r="1057" spans="1:8" ht="11.25">
      <c r="A1057" s="27" t="s">
        <v>154</v>
      </c>
      <c r="B1057" s="20"/>
      <c r="C1057" s="28"/>
      <c r="D1057" s="31" t="s">
        <v>663</v>
      </c>
      <c r="E1057" s="30"/>
      <c r="F1057" s="24">
        <f t="shared" si="153"/>
        <v>450000</v>
      </c>
      <c r="G1057" s="25">
        <f t="shared" si="153"/>
        <v>300300</v>
      </c>
      <c r="H1057" s="26">
        <f t="shared" si="152"/>
        <v>149700</v>
      </c>
    </row>
    <row r="1058" spans="1:8" ht="11.25">
      <c r="A1058" s="27" t="s">
        <v>431</v>
      </c>
      <c r="B1058" s="20"/>
      <c r="C1058" s="28"/>
      <c r="D1058" s="31" t="s">
        <v>664</v>
      </c>
      <c r="E1058" s="30"/>
      <c r="F1058" s="24">
        <f>F1059+F1060</f>
        <v>253850</v>
      </c>
      <c r="G1058" s="25">
        <f>G1059+G1060</f>
        <v>145381.74</v>
      </c>
      <c r="H1058" s="26">
        <f t="shared" si="152"/>
        <v>108468.26000000001</v>
      </c>
    </row>
    <row r="1059" spans="1:8" ht="20.25">
      <c r="A1059" s="27" t="s">
        <v>156</v>
      </c>
      <c r="B1059" s="20"/>
      <c r="C1059" s="28"/>
      <c r="D1059" s="31" t="s">
        <v>665</v>
      </c>
      <c r="E1059" s="30"/>
      <c r="F1059" s="24">
        <f>F1082</f>
        <v>81100</v>
      </c>
      <c r="G1059" s="25">
        <f>G1082</f>
        <v>0</v>
      </c>
      <c r="H1059" s="26">
        <f t="shared" si="152"/>
        <v>81100</v>
      </c>
    </row>
    <row r="1060" spans="1:8" ht="20.25">
      <c r="A1060" s="27" t="s">
        <v>157</v>
      </c>
      <c r="B1060" s="20"/>
      <c r="C1060" s="28"/>
      <c r="D1060" s="31" t="s">
        <v>666</v>
      </c>
      <c r="E1060" s="30"/>
      <c r="F1060" s="24">
        <f>F1083+F1112</f>
        <v>172750</v>
      </c>
      <c r="G1060" s="25">
        <f>G1083+G1112</f>
        <v>145381.74</v>
      </c>
      <c r="H1060" s="26">
        <f t="shared" si="152"/>
        <v>27368.26000000001</v>
      </c>
    </row>
    <row r="1061" spans="1:8" ht="40.5">
      <c r="A1061" s="27" t="s">
        <v>598</v>
      </c>
      <c r="B1061" s="20"/>
      <c r="C1061" s="28"/>
      <c r="D1061" s="31" t="s">
        <v>667</v>
      </c>
      <c r="E1061" s="30"/>
      <c r="F1061" s="24">
        <f aca="true" t="shared" si="154" ref="F1061:G1065">F1062</f>
        <v>4300000</v>
      </c>
      <c r="G1061" s="25">
        <f t="shared" si="154"/>
        <v>3974800</v>
      </c>
      <c r="H1061" s="26">
        <f aca="true" t="shared" si="155" ref="H1061:H1066">F1061-G1061</f>
        <v>325200</v>
      </c>
    </row>
    <row r="1062" spans="1:8" ht="11.25">
      <c r="A1062" s="27" t="s">
        <v>599</v>
      </c>
      <c r="B1062" s="20"/>
      <c r="C1062" s="28"/>
      <c r="D1062" s="31" t="s">
        <v>668</v>
      </c>
      <c r="E1062" s="30"/>
      <c r="F1062" s="24">
        <f t="shared" si="154"/>
        <v>4300000</v>
      </c>
      <c r="G1062" s="25">
        <f t="shared" si="154"/>
        <v>3974800</v>
      </c>
      <c r="H1062" s="26">
        <f t="shared" si="155"/>
        <v>325200</v>
      </c>
    </row>
    <row r="1063" spans="1:8" ht="20.25">
      <c r="A1063" s="27" t="s">
        <v>601</v>
      </c>
      <c r="B1063" s="20"/>
      <c r="C1063" s="28"/>
      <c r="D1063" s="31" t="s">
        <v>669</v>
      </c>
      <c r="E1063" s="30"/>
      <c r="F1063" s="24">
        <f t="shared" si="154"/>
        <v>4300000</v>
      </c>
      <c r="G1063" s="25">
        <f t="shared" si="154"/>
        <v>3974800</v>
      </c>
      <c r="H1063" s="26">
        <f t="shared" si="155"/>
        <v>325200</v>
      </c>
    </row>
    <row r="1064" spans="1:8" ht="11.25">
      <c r="A1064" s="27" t="s">
        <v>428</v>
      </c>
      <c r="B1064" s="20"/>
      <c r="C1064" s="28"/>
      <c r="D1064" s="31" t="s">
        <v>670</v>
      </c>
      <c r="E1064" s="30"/>
      <c r="F1064" s="24">
        <f t="shared" si="154"/>
        <v>4300000</v>
      </c>
      <c r="G1064" s="25">
        <f t="shared" si="154"/>
        <v>3974800</v>
      </c>
      <c r="H1064" s="26">
        <f t="shared" si="155"/>
        <v>325200</v>
      </c>
    </row>
    <row r="1065" spans="1:8" ht="20.25">
      <c r="A1065" s="27" t="s">
        <v>434</v>
      </c>
      <c r="B1065" s="20"/>
      <c r="C1065" s="28"/>
      <c r="D1065" s="31" t="s">
        <v>671</v>
      </c>
      <c r="E1065" s="30"/>
      <c r="F1065" s="24">
        <f t="shared" si="154"/>
        <v>4300000</v>
      </c>
      <c r="G1065" s="25">
        <f t="shared" si="154"/>
        <v>3974800</v>
      </c>
      <c r="H1065" s="26">
        <f t="shared" si="155"/>
        <v>325200</v>
      </c>
    </row>
    <row r="1066" spans="1:8" ht="30">
      <c r="A1066" s="27" t="s">
        <v>308</v>
      </c>
      <c r="B1066" s="20"/>
      <c r="C1066" s="28"/>
      <c r="D1066" s="31" t="s">
        <v>672</v>
      </c>
      <c r="E1066" s="30"/>
      <c r="F1066" s="24">
        <f>F1089+F1096</f>
        <v>4300000</v>
      </c>
      <c r="G1066" s="25">
        <f>G1089+G1096</f>
        <v>3974800</v>
      </c>
      <c r="H1066" s="26">
        <f t="shared" si="155"/>
        <v>325200</v>
      </c>
    </row>
    <row r="1067" spans="1:8" ht="20.25" customHeight="1">
      <c r="A1067" s="47" t="s">
        <v>357</v>
      </c>
      <c r="B1067" s="20"/>
      <c r="C1067" s="28"/>
      <c r="D1067" s="48" t="s">
        <v>673</v>
      </c>
      <c r="E1067" s="30"/>
      <c r="F1067" s="49">
        <f>F1068+F1073+F1084</f>
        <v>2087300</v>
      </c>
      <c r="G1067" s="50">
        <f>G1068+G1073+G1084</f>
        <v>1233638.94</v>
      </c>
      <c r="H1067" s="51">
        <f aca="true" t="shared" si="156" ref="H1067:H1075">IF(ISNUMBER(F1067),F1067,0)-IF(ISNUMBER(G1067),G1067,0)</f>
        <v>853661.06</v>
      </c>
    </row>
    <row r="1068" spans="1:8" ht="81" customHeight="1">
      <c r="A1068" s="27" t="s">
        <v>585</v>
      </c>
      <c r="B1068" s="20"/>
      <c r="C1068" s="28"/>
      <c r="D1068" s="31" t="s">
        <v>674</v>
      </c>
      <c r="E1068" s="30"/>
      <c r="F1068" s="54">
        <f aca="true" t="shared" si="157" ref="F1068:G1071">F1069</f>
        <v>157300</v>
      </c>
      <c r="G1068" s="55">
        <f t="shared" si="157"/>
        <v>40800</v>
      </c>
      <c r="H1068" s="56">
        <f t="shared" si="156"/>
        <v>116500</v>
      </c>
    </row>
    <row r="1069" spans="1:8" ht="20.25" customHeight="1">
      <c r="A1069" s="27" t="s">
        <v>566</v>
      </c>
      <c r="B1069" s="20"/>
      <c r="C1069" s="28"/>
      <c r="D1069" s="31" t="s">
        <v>675</v>
      </c>
      <c r="E1069" s="30"/>
      <c r="F1069" s="54">
        <f t="shared" si="157"/>
        <v>157300</v>
      </c>
      <c r="G1069" s="55">
        <f t="shared" si="157"/>
        <v>40800</v>
      </c>
      <c r="H1069" s="56">
        <f t="shared" si="156"/>
        <v>116500</v>
      </c>
    </row>
    <row r="1070" spans="1:8" ht="40.5">
      <c r="A1070" s="27" t="s">
        <v>568</v>
      </c>
      <c r="B1070" s="20"/>
      <c r="C1070" s="28"/>
      <c r="D1070" s="31" t="s">
        <v>676</v>
      </c>
      <c r="E1070" s="30"/>
      <c r="F1070" s="24">
        <f t="shared" si="157"/>
        <v>157300</v>
      </c>
      <c r="G1070" s="25">
        <f t="shared" si="157"/>
        <v>40800</v>
      </c>
      <c r="H1070" s="26">
        <f t="shared" si="156"/>
        <v>116500</v>
      </c>
    </row>
    <row r="1071" spans="1:8" ht="11.25">
      <c r="A1071" s="27" t="s">
        <v>428</v>
      </c>
      <c r="B1071" s="20">
        <v>2</v>
      </c>
      <c r="C1071" s="28"/>
      <c r="D1071" s="31" t="s">
        <v>677</v>
      </c>
      <c r="E1071" s="30" t="s">
        <v>275</v>
      </c>
      <c r="F1071" s="24">
        <f t="shared" si="157"/>
        <v>157300</v>
      </c>
      <c r="G1071" s="25">
        <f t="shared" si="157"/>
        <v>40800</v>
      </c>
      <c r="H1071" s="26">
        <f t="shared" si="156"/>
        <v>116500</v>
      </c>
    </row>
    <row r="1072" spans="1:8" ht="11.25">
      <c r="A1072" s="27" t="s">
        <v>154</v>
      </c>
      <c r="B1072" s="20"/>
      <c r="C1072" s="28"/>
      <c r="D1072" s="31" t="s">
        <v>678</v>
      </c>
      <c r="E1072" s="30"/>
      <c r="F1072" s="24">
        <v>157300</v>
      </c>
      <c r="G1072" s="25">
        <v>40800</v>
      </c>
      <c r="H1072" s="26">
        <f t="shared" si="156"/>
        <v>116500</v>
      </c>
    </row>
    <row r="1073" spans="1:8" ht="20.25">
      <c r="A1073" s="27" t="s">
        <v>569</v>
      </c>
      <c r="B1073" s="20"/>
      <c r="C1073" s="28"/>
      <c r="D1073" s="31" t="s">
        <v>679</v>
      </c>
      <c r="E1073" s="30"/>
      <c r="F1073" s="24">
        <f>F1074</f>
        <v>930000</v>
      </c>
      <c r="G1073" s="25">
        <f>G1074</f>
        <v>518038.94</v>
      </c>
      <c r="H1073" s="26">
        <f t="shared" si="156"/>
        <v>411961.06</v>
      </c>
    </row>
    <row r="1074" spans="1:8" ht="20.25">
      <c r="A1074" s="27" t="s">
        <v>570</v>
      </c>
      <c r="B1074" s="20">
        <v>2</v>
      </c>
      <c r="C1074" s="28"/>
      <c r="D1074" s="31" t="s">
        <v>680</v>
      </c>
      <c r="E1074" s="30" t="s">
        <v>276</v>
      </c>
      <c r="F1074" s="24">
        <f>F1075</f>
        <v>930000</v>
      </c>
      <c r="G1074" s="25">
        <f>G1075</f>
        <v>518038.94</v>
      </c>
      <c r="H1074" s="26">
        <f t="shared" si="156"/>
        <v>411961.06</v>
      </c>
    </row>
    <row r="1075" spans="1:8" ht="40.5">
      <c r="A1075" s="27" t="s">
        <v>572</v>
      </c>
      <c r="B1075" s="20"/>
      <c r="C1075" s="28"/>
      <c r="D1075" s="31" t="s">
        <v>681</v>
      </c>
      <c r="E1075" s="30"/>
      <c r="F1075" s="24">
        <f>F1076+F1081</f>
        <v>930000</v>
      </c>
      <c r="G1075" s="25">
        <f>G1076+G1081</f>
        <v>518038.94</v>
      </c>
      <c r="H1075" s="26">
        <f t="shared" si="156"/>
        <v>411961.06</v>
      </c>
    </row>
    <row r="1076" spans="1:8" ht="11.25">
      <c r="A1076" s="27" t="s">
        <v>428</v>
      </c>
      <c r="B1076" s="20"/>
      <c r="C1076" s="28"/>
      <c r="D1076" s="31" t="s">
        <v>682</v>
      </c>
      <c r="E1076" s="30"/>
      <c r="F1076" s="24">
        <f>F1077+F1080</f>
        <v>677650</v>
      </c>
      <c r="G1076" s="25">
        <f>G1077+G1080</f>
        <v>372657.2</v>
      </c>
      <c r="H1076" s="26">
        <f>F1076-G1076</f>
        <v>304992.8</v>
      </c>
    </row>
    <row r="1077" spans="1:8" ht="11.25">
      <c r="A1077" s="27" t="s">
        <v>430</v>
      </c>
      <c r="B1077" s="20">
        <v>2</v>
      </c>
      <c r="C1077" s="28"/>
      <c r="D1077" s="31" t="s">
        <v>683</v>
      </c>
      <c r="E1077" s="30" t="s">
        <v>277</v>
      </c>
      <c r="F1077" s="24">
        <f>F1078+F1079</f>
        <v>227650</v>
      </c>
      <c r="G1077" s="25">
        <f>G1078+G1079</f>
        <v>72357.2</v>
      </c>
      <c r="H1077" s="26">
        <f>IF(ISNUMBER(F1077),F1077,0)-IF(ISNUMBER(G1077),G1077,0)</f>
        <v>155292.8</v>
      </c>
    </row>
    <row r="1078" spans="1:8" ht="11.25">
      <c r="A1078" s="27" t="s">
        <v>164</v>
      </c>
      <c r="B1078" s="20"/>
      <c r="C1078" s="28"/>
      <c r="D1078" s="31" t="s">
        <v>684</v>
      </c>
      <c r="E1078" s="30"/>
      <c r="F1078" s="24">
        <v>74750</v>
      </c>
      <c r="G1078" s="25">
        <v>35280</v>
      </c>
      <c r="H1078" s="26">
        <f aca="true" t="shared" si="158" ref="H1078:H1096">F1078-G1078</f>
        <v>39470</v>
      </c>
    </row>
    <row r="1079" spans="1:8" ht="11.25">
      <c r="A1079" s="27" t="s">
        <v>328</v>
      </c>
      <c r="B1079" s="20"/>
      <c r="C1079" s="28"/>
      <c r="D1079" s="31" t="s">
        <v>685</v>
      </c>
      <c r="E1079" s="30"/>
      <c r="F1079" s="24">
        <v>152900</v>
      </c>
      <c r="G1079" s="25">
        <v>37077.2</v>
      </c>
      <c r="H1079" s="26">
        <f t="shared" si="158"/>
        <v>115822.8</v>
      </c>
    </row>
    <row r="1080" spans="1:8" ht="11.25">
      <c r="A1080" s="27" t="s">
        <v>154</v>
      </c>
      <c r="B1080" s="20"/>
      <c r="C1080" s="28"/>
      <c r="D1080" s="31" t="s">
        <v>702</v>
      </c>
      <c r="E1080" s="30"/>
      <c r="F1080" s="24">
        <v>450000</v>
      </c>
      <c r="G1080" s="25">
        <v>300300</v>
      </c>
      <c r="H1080" s="26">
        <f t="shared" si="158"/>
        <v>149700</v>
      </c>
    </row>
    <row r="1081" spans="1:8" ht="11.25">
      <c r="A1081" s="27" t="s">
        <v>431</v>
      </c>
      <c r="B1081" s="20"/>
      <c r="C1081" s="28"/>
      <c r="D1081" s="31" t="s">
        <v>709</v>
      </c>
      <c r="E1081" s="30"/>
      <c r="F1081" s="24">
        <f>F1082+F1083</f>
        <v>252350</v>
      </c>
      <c r="G1081" s="25">
        <f>G1082+G1083</f>
        <v>145381.74</v>
      </c>
      <c r="H1081" s="26">
        <f t="shared" si="158"/>
        <v>106968.26000000001</v>
      </c>
    </row>
    <row r="1082" spans="1:8" ht="20.25">
      <c r="A1082" s="27" t="s">
        <v>156</v>
      </c>
      <c r="B1082" s="20"/>
      <c r="C1082" s="28"/>
      <c r="D1082" s="31" t="s">
        <v>710</v>
      </c>
      <c r="E1082" s="30"/>
      <c r="F1082" s="24">
        <v>81100</v>
      </c>
      <c r="G1082" s="25">
        <v>0</v>
      </c>
      <c r="H1082" s="26">
        <f t="shared" si="158"/>
        <v>81100</v>
      </c>
    </row>
    <row r="1083" spans="1:8" ht="20.25">
      <c r="A1083" s="27" t="s">
        <v>157</v>
      </c>
      <c r="B1083" s="20"/>
      <c r="C1083" s="28"/>
      <c r="D1083" s="31" t="s">
        <v>711</v>
      </c>
      <c r="E1083" s="30"/>
      <c r="F1083" s="24">
        <v>171250</v>
      </c>
      <c r="G1083" s="25">
        <v>145381.74</v>
      </c>
      <c r="H1083" s="26">
        <f t="shared" si="158"/>
        <v>25868.26000000001</v>
      </c>
    </row>
    <row r="1084" spans="1:8" ht="40.5">
      <c r="A1084" s="27" t="s">
        <v>598</v>
      </c>
      <c r="B1084" s="20"/>
      <c r="C1084" s="28"/>
      <c r="D1084" s="31" t="s">
        <v>703</v>
      </c>
      <c r="E1084" s="30"/>
      <c r="F1084" s="24">
        <f aca="true" t="shared" si="159" ref="F1084:G1088">F1085</f>
        <v>1000000</v>
      </c>
      <c r="G1084" s="25">
        <f t="shared" si="159"/>
        <v>674800</v>
      </c>
      <c r="H1084" s="26">
        <f t="shared" si="158"/>
        <v>325200</v>
      </c>
    </row>
    <row r="1085" spans="1:8" ht="11.25">
      <c r="A1085" s="27" t="s">
        <v>599</v>
      </c>
      <c r="B1085" s="20"/>
      <c r="C1085" s="28"/>
      <c r="D1085" s="31" t="s">
        <v>704</v>
      </c>
      <c r="E1085" s="30"/>
      <c r="F1085" s="24">
        <f t="shared" si="159"/>
        <v>1000000</v>
      </c>
      <c r="G1085" s="25">
        <f t="shared" si="159"/>
        <v>674800</v>
      </c>
      <c r="H1085" s="26">
        <f t="shared" si="158"/>
        <v>325200</v>
      </c>
    </row>
    <row r="1086" spans="1:8" ht="20.25">
      <c r="A1086" s="27" t="s">
        <v>601</v>
      </c>
      <c r="B1086" s="20"/>
      <c r="C1086" s="28"/>
      <c r="D1086" s="31" t="s">
        <v>705</v>
      </c>
      <c r="E1086" s="30"/>
      <c r="F1086" s="24">
        <f t="shared" si="159"/>
        <v>1000000</v>
      </c>
      <c r="G1086" s="25">
        <f t="shared" si="159"/>
        <v>674800</v>
      </c>
      <c r="H1086" s="26">
        <f t="shared" si="158"/>
        <v>325200</v>
      </c>
    </row>
    <row r="1087" spans="1:8" ht="11.25">
      <c r="A1087" s="27" t="s">
        <v>428</v>
      </c>
      <c r="B1087" s="20"/>
      <c r="C1087" s="28"/>
      <c r="D1087" s="31" t="s">
        <v>706</v>
      </c>
      <c r="E1087" s="30"/>
      <c r="F1087" s="24">
        <f t="shared" si="159"/>
        <v>1000000</v>
      </c>
      <c r="G1087" s="25">
        <f t="shared" si="159"/>
        <v>674800</v>
      </c>
      <c r="H1087" s="26">
        <f t="shared" si="158"/>
        <v>325200</v>
      </c>
    </row>
    <row r="1088" spans="1:8" ht="20.25">
      <c r="A1088" s="27" t="s">
        <v>434</v>
      </c>
      <c r="B1088" s="20"/>
      <c r="C1088" s="28"/>
      <c r="D1088" s="31" t="s">
        <v>707</v>
      </c>
      <c r="E1088" s="30"/>
      <c r="F1088" s="24">
        <f t="shared" si="159"/>
        <v>1000000</v>
      </c>
      <c r="G1088" s="25">
        <f t="shared" si="159"/>
        <v>674800</v>
      </c>
      <c r="H1088" s="26">
        <f t="shared" si="158"/>
        <v>325200</v>
      </c>
    </row>
    <row r="1089" spans="1:8" ht="30">
      <c r="A1089" s="27" t="s">
        <v>308</v>
      </c>
      <c r="B1089" s="20"/>
      <c r="C1089" s="28"/>
      <c r="D1089" s="31" t="s">
        <v>708</v>
      </c>
      <c r="E1089" s="30"/>
      <c r="F1089" s="24">
        <v>1000000</v>
      </c>
      <c r="G1089" s="25">
        <v>674800</v>
      </c>
      <c r="H1089" s="26">
        <f t="shared" si="158"/>
        <v>325200</v>
      </c>
    </row>
    <row r="1090" spans="1:8" ht="11.25">
      <c r="A1090" s="47" t="s">
        <v>539</v>
      </c>
      <c r="B1090" s="20"/>
      <c r="C1090" s="28"/>
      <c r="D1090" s="48" t="s">
        <v>773</v>
      </c>
      <c r="E1090" s="30"/>
      <c r="F1090" s="49">
        <f aca="true" t="shared" si="160" ref="F1090:G1095">F1091</f>
        <v>3300000</v>
      </c>
      <c r="G1090" s="50">
        <f t="shared" si="160"/>
        <v>3300000</v>
      </c>
      <c r="H1090" s="51">
        <f t="shared" si="158"/>
        <v>0</v>
      </c>
    </row>
    <row r="1091" spans="1:8" ht="40.5">
      <c r="A1091" s="27" t="s">
        <v>598</v>
      </c>
      <c r="B1091" s="20"/>
      <c r="C1091" s="28"/>
      <c r="D1091" s="31" t="s">
        <v>774</v>
      </c>
      <c r="E1091" s="30"/>
      <c r="F1091" s="24">
        <f t="shared" si="160"/>
        <v>3300000</v>
      </c>
      <c r="G1091" s="25">
        <f t="shared" si="160"/>
        <v>3300000</v>
      </c>
      <c r="H1091" s="26">
        <f t="shared" si="158"/>
        <v>0</v>
      </c>
    </row>
    <row r="1092" spans="1:8" ht="11.25">
      <c r="A1092" s="27" t="s">
        <v>599</v>
      </c>
      <c r="B1092" s="20"/>
      <c r="C1092" s="28"/>
      <c r="D1092" s="31" t="s">
        <v>775</v>
      </c>
      <c r="E1092" s="30"/>
      <c r="F1092" s="24">
        <f t="shared" si="160"/>
        <v>3300000</v>
      </c>
      <c r="G1092" s="25">
        <f t="shared" si="160"/>
        <v>3300000</v>
      </c>
      <c r="H1092" s="26">
        <f t="shared" si="158"/>
        <v>0</v>
      </c>
    </row>
    <row r="1093" spans="1:8" ht="20.25">
      <c r="A1093" s="27" t="s">
        <v>601</v>
      </c>
      <c r="B1093" s="20"/>
      <c r="C1093" s="28"/>
      <c r="D1093" s="31" t="s">
        <v>776</v>
      </c>
      <c r="E1093" s="30"/>
      <c r="F1093" s="24">
        <f t="shared" si="160"/>
        <v>3300000</v>
      </c>
      <c r="G1093" s="25">
        <f t="shared" si="160"/>
        <v>3300000</v>
      </c>
      <c r="H1093" s="26">
        <f t="shared" si="158"/>
        <v>0</v>
      </c>
    </row>
    <row r="1094" spans="1:8" ht="11.25">
      <c r="A1094" s="27" t="s">
        <v>428</v>
      </c>
      <c r="B1094" s="20"/>
      <c r="C1094" s="28"/>
      <c r="D1094" s="31" t="s">
        <v>777</v>
      </c>
      <c r="E1094" s="30"/>
      <c r="F1094" s="24">
        <f t="shared" si="160"/>
        <v>3300000</v>
      </c>
      <c r="G1094" s="25">
        <f t="shared" si="160"/>
        <v>3300000</v>
      </c>
      <c r="H1094" s="26">
        <f t="shared" si="158"/>
        <v>0</v>
      </c>
    </row>
    <row r="1095" spans="1:8" ht="20.25">
      <c r="A1095" s="27" t="s">
        <v>434</v>
      </c>
      <c r="B1095" s="20"/>
      <c r="C1095" s="28"/>
      <c r="D1095" s="31" t="s">
        <v>778</v>
      </c>
      <c r="E1095" s="30"/>
      <c r="F1095" s="24">
        <f t="shared" si="160"/>
        <v>3300000</v>
      </c>
      <c r="G1095" s="25">
        <f t="shared" si="160"/>
        <v>3300000</v>
      </c>
      <c r="H1095" s="26">
        <f t="shared" si="158"/>
        <v>0</v>
      </c>
    </row>
    <row r="1096" spans="1:8" ht="30">
      <c r="A1096" s="27" t="s">
        <v>308</v>
      </c>
      <c r="B1096" s="20"/>
      <c r="C1096" s="28"/>
      <c r="D1096" s="31" t="s">
        <v>779</v>
      </c>
      <c r="E1096" s="30"/>
      <c r="F1096" s="24">
        <v>3300000</v>
      </c>
      <c r="G1096" s="25">
        <v>3300000</v>
      </c>
      <c r="H1096" s="26">
        <f t="shared" si="158"/>
        <v>0</v>
      </c>
    </row>
    <row r="1097" spans="1:8" ht="24.75" customHeight="1">
      <c r="A1097" s="47" t="s">
        <v>358</v>
      </c>
      <c r="B1097" s="20"/>
      <c r="C1097" s="28"/>
      <c r="D1097" s="48" t="s">
        <v>780</v>
      </c>
      <c r="E1097" s="30"/>
      <c r="F1097" s="49">
        <f>F1098+F1105</f>
        <v>360579.04</v>
      </c>
      <c r="G1097" s="50">
        <f>G1098+G1105</f>
        <v>261506.99</v>
      </c>
      <c r="H1097" s="51">
        <f aca="true" t="shared" si="161" ref="H1097:H1147">IF(ISNUMBER(F1097),F1097,0)-IF(ISNUMBER(G1097),G1097,0)</f>
        <v>99072.04999999999</v>
      </c>
    </row>
    <row r="1098" spans="1:8" ht="71.25" customHeight="1">
      <c r="A1098" s="27" t="s">
        <v>585</v>
      </c>
      <c r="B1098" s="20"/>
      <c r="C1098" s="28"/>
      <c r="D1098" s="31" t="s">
        <v>781</v>
      </c>
      <c r="E1098" s="30"/>
      <c r="F1098" s="54">
        <f aca="true" t="shared" si="162" ref="F1098:G1101">F1099</f>
        <v>347379.04</v>
      </c>
      <c r="G1098" s="55">
        <f t="shared" si="162"/>
        <v>254604.19</v>
      </c>
      <c r="H1098" s="56">
        <f t="shared" si="161"/>
        <v>92774.84999999998</v>
      </c>
    </row>
    <row r="1099" spans="1:8" ht="24.75" customHeight="1">
      <c r="A1099" s="27" t="s">
        <v>566</v>
      </c>
      <c r="B1099" s="20"/>
      <c r="C1099" s="28"/>
      <c r="D1099" s="31" t="s">
        <v>782</v>
      </c>
      <c r="E1099" s="30"/>
      <c r="F1099" s="54">
        <f t="shared" si="162"/>
        <v>347379.04</v>
      </c>
      <c r="G1099" s="55">
        <f t="shared" si="162"/>
        <v>254604.19</v>
      </c>
      <c r="H1099" s="56">
        <f t="shared" si="161"/>
        <v>92774.84999999998</v>
      </c>
    </row>
    <row r="1100" spans="1:8" ht="40.5">
      <c r="A1100" s="27" t="s">
        <v>567</v>
      </c>
      <c r="B1100" s="20">
        <v>2</v>
      </c>
      <c r="C1100" s="28"/>
      <c r="D1100" s="31" t="s">
        <v>783</v>
      </c>
      <c r="E1100" s="30" t="s">
        <v>278</v>
      </c>
      <c r="F1100" s="24">
        <f t="shared" si="162"/>
        <v>347379.04</v>
      </c>
      <c r="G1100" s="25">
        <f t="shared" si="162"/>
        <v>254604.19</v>
      </c>
      <c r="H1100" s="26">
        <f t="shared" si="161"/>
        <v>92774.84999999998</v>
      </c>
    </row>
    <row r="1101" spans="1:8" ht="11.25">
      <c r="A1101" s="27" t="s">
        <v>428</v>
      </c>
      <c r="B1101" s="20">
        <v>2</v>
      </c>
      <c r="C1101" s="28"/>
      <c r="D1101" s="31" t="s">
        <v>784</v>
      </c>
      <c r="E1101" s="30" t="s">
        <v>279</v>
      </c>
      <c r="F1101" s="24">
        <f t="shared" si="162"/>
        <v>347379.04</v>
      </c>
      <c r="G1101" s="25">
        <f t="shared" si="162"/>
        <v>254604.19</v>
      </c>
      <c r="H1101" s="26">
        <f t="shared" si="161"/>
        <v>92774.84999999998</v>
      </c>
    </row>
    <row r="1102" spans="1:8" ht="20.25">
      <c r="A1102" s="27" t="s">
        <v>429</v>
      </c>
      <c r="B1102" s="20"/>
      <c r="C1102" s="28"/>
      <c r="D1102" s="31" t="s">
        <v>785</v>
      </c>
      <c r="E1102" s="30"/>
      <c r="F1102" s="24">
        <f>F1103+F1104</f>
        <v>347379.04</v>
      </c>
      <c r="G1102" s="25">
        <f>G1103+G1104</f>
        <v>254604.19</v>
      </c>
      <c r="H1102" s="26">
        <f t="shared" si="161"/>
        <v>92774.84999999998</v>
      </c>
    </row>
    <row r="1103" spans="1:8" ht="11.25">
      <c r="A1103" s="27" t="s">
        <v>145</v>
      </c>
      <c r="B1103" s="20">
        <v>2</v>
      </c>
      <c r="C1103" s="28"/>
      <c r="D1103" s="31" t="s">
        <v>786</v>
      </c>
      <c r="E1103" s="30" t="s">
        <v>280</v>
      </c>
      <c r="F1103" s="24">
        <v>266804.18</v>
      </c>
      <c r="G1103" s="25">
        <v>196708.29</v>
      </c>
      <c r="H1103" s="26">
        <f t="shared" si="161"/>
        <v>70095.88999999998</v>
      </c>
    </row>
    <row r="1104" spans="1:8" ht="20.25">
      <c r="A1104" s="27" t="s">
        <v>565</v>
      </c>
      <c r="B1104" s="20"/>
      <c r="C1104" s="28"/>
      <c r="D1104" s="31" t="s">
        <v>787</v>
      </c>
      <c r="E1104" s="30"/>
      <c r="F1104" s="24">
        <v>80574.86</v>
      </c>
      <c r="G1104" s="25">
        <v>57895.9</v>
      </c>
      <c r="H1104" s="26">
        <f t="shared" si="161"/>
        <v>22678.96</v>
      </c>
    </row>
    <row r="1105" spans="1:8" ht="20.25">
      <c r="A1105" s="27" t="s">
        <v>569</v>
      </c>
      <c r="B1105" s="20">
        <v>2</v>
      </c>
      <c r="C1105" s="28"/>
      <c r="D1105" s="31" t="s">
        <v>788</v>
      </c>
      <c r="E1105" s="30" t="s">
        <v>281</v>
      </c>
      <c r="F1105" s="24">
        <f>F1106</f>
        <v>13200</v>
      </c>
      <c r="G1105" s="25">
        <f>G1106</f>
        <v>6902.8</v>
      </c>
      <c r="H1105" s="26">
        <f t="shared" si="161"/>
        <v>6297.2</v>
      </c>
    </row>
    <row r="1106" spans="1:8" ht="20.25">
      <c r="A1106" s="27" t="s">
        <v>570</v>
      </c>
      <c r="B1106" s="20"/>
      <c r="C1106" s="28"/>
      <c r="D1106" s="31" t="s">
        <v>789</v>
      </c>
      <c r="E1106" s="30"/>
      <c r="F1106" s="24">
        <f>F1107</f>
        <v>13200</v>
      </c>
      <c r="G1106" s="25">
        <f>G1107</f>
        <v>6902.8</v>
      </c>
      <c r="H1106" s="26">
        <f aca="true" t="shared" si="163" ref="H1106:H1112">F1106-G1106</f>
        <v>6297.2</v>
      </c>
    </row>
    <row r="1107" spans="1:8" ht="40.5">
      <c r="A1107" s="27" t="s">
        <v>572</v>
      </c>
      <c r="B1107" s="20"/>
      <c r="C1107" s="28"/>
      <c r="D1107" s="31" t="s">
        <v>790</v>
      </c>
      <c r="E1107" s="30"/>
      <c r="F1107" s="24">
        <f>F1108+F1111</f>
        <v>13200</v>
      </c>
      <c r="G1107" s="25">
        <f>G1108+G1111</f>
        <v>6902.8</v>
      </c>
      <c r="H1107" s="26">
        <f t="shared" si="163"/>
        <v>6297.2</v>
      </c>
    </row>
    <row r="1108" spans="1:8" ht="11.25">
      <c r="A1108" s="27" t="s">
        <v>428</v>
      </c>
      <c r="B1108" s="20"/>
      <c r="C1108" s="28"/>
      <c r="D1108" s="31" t="s">
        <v>791</v>
      </c>
      <c r="E1108" s="30"/>
      <c r="F1108" s="24">
        <f>F1109</f>
        <v>11700</v>
      </c>
      <c r="G1108" s="25">
        <f>G1109</f>
        <v>6902.8</v>
      </c>
      <c r="H1108" s="26">
        <f t="shared" si="163"/>
        <v>4797.2</v>
      </c>
    </row>
    <row r="1109" spans="1:8" ht="11.25">
      <c r="A1109" s="27" t="s">
        <v>430</v>
      </c>
      <c r="B1109" s="20"/>
      <c r="C1109" s="28"/>
      <c r="D1109" s="31" t="s">
        <v>792</v>
      </c>
      <c r="E1109" s="30"/>
      <c r="F1109" s="24">
        <f>F1110</f>
        <v>11700</v>
      </c>
      <c r="G1109" s="25">
        <f>G1110</f>
        <v>6902.8</v>
      </c>
      <c r="H1109" s="26">
        <f t="shared" si="163"/>
        <v>4797.2</v>
      </c>
    </row>
    <row r="1110" spans="1:8" ht="11.25">
      <c r="A1110" s="27" t="s">
        <v>150</v>
      </c>
      <c r="B1110" s="20"/>
      <c r="C1110" s="28"/>
      <c r="D1110" s="31" t="s">
        <v>793</v>
      </c>
      <c r="E1110" s="30"/>
      <c r="F1110" s="24">
        <v>11700</v>
      </c>
      <c r="G1110" s="25">
        <v>6902.8</v>
      </c>
      <c r="H1110" s="26">
        <f t="shared" si="163"/>
        <v>4797.2</v>
      </c>
    </row>
    <row r="1111" spans="1:8" ht="11.25">
      <c r="A1111" s="27" t="s">
        <v>431</v>
      </c>
      <c r="B1111" s="20"/>
      <c r="C1111" s="28"/>
      <c r="D1111" s="31" t="s">
        <v>794</v>
      </c>
      <c r="E1111" s="30"/>
      <c r="F1111" s="24">
        <f>F1112</f>
        <v>1500</v>
      </c>
      <c r="G1111" s="25">
        <f>G1112</f>
        <v>0</v>
      </c>
      <c r="H1111" s="26">
        <f t="shared" si="163"/>
        <v>1500</v>
      </c>
    </row>
    <row r="1112" spans="1:8" ht="20.25">
      <c r="A1112" s="27" t="s">
        <v>157</v>
      </c>
      <c r="B1112" s="20"/>
      <c r="C1112" s="28"/>
      <c r="D1112" s="31" t="s">
        <v>795</v>
      </c>
      <c r="E1112" s="30"/>
      <c r="F1112" s="24">
        <v>1500</v>
      </c>
      <c r="G1112" s="25">
        <v>0</v>
      </c>
      <c r="H1112" s="26">
        <f t="shared" si="163"/>
        <v>1500</v>
      </c>
    </row>
    <row r="1113" spans="1:8" ht="24">
      <c r="A1113" s="53" t="s">
        <v>442</v>
      </c>
      <c r="B1113" s="20"/>
      <c r="C1113" s="28"/>
      <c r="D1113" s="48" t="s">
        <v>796</v>
      </c>
      <c r="E1113" s="30"/>
      <c r="F1113" s="49">
        <f>F1114</f>
        <v>2517180.79</v>
      </c>
      <c r="G1113" s="50">
        <f>G1114</f>
        <v>1702857.18</v>
      </c>
      <c r="H1113" s="51">
        <f t="shared" si="161"/>
        <v>814323.6100000001</v>
      </c>
    </row>
    <row r="1114" spans="1:8" ht="48" customHeight="1">
      <c r="A1114" s="27" t="s">
        <v>598</v>
      </c>
      <c r="B1114" s="20"/>
      <c r="C1114" s="28"/>
      <c r="D1114" s="31" t="s">
        <v>797</v>
      </c>
      <c r="E1114" s="30"/>
      <c r="F1114" s="24">
        <f>F1115</f>
        <v>2517180.79</v>
      </c>
      <c r="G1114" s="25">
        <f>G1115</f>
        <v>1702857.18</v>
      </c>
      <c r="H1114" s="26">
        <f t="shared" si="161"/>
        <v>814323.6100000001</v>
      </c>
    </row>
    <row r="1115" spans="1:8" ht="11.25">
      <c r="A1115" s="27" t="s">
        <v>599</v>
      </c>
      <c r="B1115" s="20"/>
      <c r="C1115" s="28"/>
      <c r="D1115" s="31" t="s">
        <v>798</v>
      </c>
      <c r="E1115" s="30"/>
      <c r="F1115" s="24">
        <f>F1116+F1120</f>
        <v>2517180.79</v>
      </c>
      <c r="G1115" s="25">
        <f>G1116+G1120</f>
        <v>1702857.18</v>
      </c>
      <c r="H1115" s="26">
        <f t="shared" si="161"/>
        <v>814323.6100000001</v>
      </c>
    </row>
    <row r="1116" spans="1:8" ht="60.75">
      <c r="A1116" s="27" t="s">
        <v>600</v>
      </c>
      <c r="B1116" s="20"/>
      <c r="C1116" s="28"/>
      <c r="D1116" s="31" t="s">
        <v>799</v>
      </c>
      <c r="E1116" s="30"/>
      <c r="F1116" s="24">
        <f aca="true" t="shared" si="164" ref="F1116:G1118">F1117</f>
        <v>2482180.79</v>
      </c>
      <c r="G1116" s="25">
        <f t="shared" si="164"/>
        <v>1667857.18</v>
      </c>
      <c r="H1116" s="26">
        <f t="shared" si="161"/>
        <v>814323.6100000001</v>
      </c>
    </row>
    <row r="1117" spans="1:8" ht="11.25">
      <c r="A1117" s="27" t="s">
        <v>428</v>
      </c>
      <c r="B1117" s="20"/>
      <c r="C1117" s="28"/>
      <c r="D1117" s="31" t="s">
        <v>800</v>
      </c>
      <c r="E1117" s="30"/>
      <c r="F1117" s="24">
        <f t="shared" si="164"/>
        <v>2482180.79</v>
      </c>
      <c r="G1117" s="25">
        <f t="shared" si="164"/>
        <v>1667857.18</v>
      </c>
      <c r="H1117" s="26">
        <f aca="true" t="shared" si="165" ref="H1117:H1123">F1117-G1117</f>
        <v>814323.6100000001</v>
      </c>
    </row>
    <row r="1118" spans="1:8" ht="20.25">
      <c r="A1118" s="27" t="s">
        <v>434</v>
      </c>
      <c r="B1118" s="20"/>
      <c r="C1118" s="28"/>
      <c r="D1118" s="31" t="s">
        <v>801</v>
      </c>
      <c r="E1118" s="30"/>
      <c r="F1118" s="24">
        <f t="shared" si="164"/>
        <v>2482180.79</v>
      </c>
      <c r="G1118" s="25">
        <f t="shared" si="164"/>
        <v>1667857.18</v>
      </c>
      <c r="H1118" s="26">
        <f t="shared" si="165"/>
        <v>814323.6100000001</v>
      </c>
    </row>
    <row r="1119" spans="1:8" ht="30">
      <c r="A1119" s="27" t="s">
        <v>308</v>
      </c>
      <c r="B1119" s="20"/>
      <c r="C1119" s="28"/>
      <c r="D1119" s="31" t="s">
        <v>802</v>
      </c>
      <c r="E1119" s="30"/>
      <c r="F1119" s="24">
        <f>F1130</f>
        <v>2482180.79</v>
      </c>
      <c r="G1119" s="25">
        <f>G1130</f>
        <v>1667857.18</v>
      </c>
      <c r="H1119" s="26">
        <f t="shared" si="165"/>
        <v>814323.6100000001</v>
      </c>
    </row>
    <row r="1120" spans="1:8" ht="20.25">
      <c r="A1120" s="27" t="s">
        <v>601</v>
      </c>
      <c r="B1120" s="20"/>
      <c r="C1120" s="28"/>
      <c r="D1120" s="31" t="s">
        <v>803</v>
      </c>
      <c r="E1120" s="30"/>
      <c r="F1120" s="24">
        <f aca="true" t="shared" si="166" ref="F1120:G1122">F1121</f>
        <v>35000</v>
      </c>
      <c r="G1120" s="25">
        <f t="shared" si="166"/>
        <v>35000</v>
      </c>
      <c r="H1120" s="26">
        <f t="shared" si="165"/>
        <v>0</v>
      </c>
    </row>
    <row r="1121" spans="1:8" ht="11.25">
      <c r="A1121" s="27" t="s">
        <v>428</v>
      </c>
      <c r="B1121" s="20"/>
      <c r="C1121" s="28"/>
      <c r="D1121" s="31" t="s">
        <v>804</v>
      </c>
      <c r="E1121" s="30"/>
      <c r="F1121" s="24">
        <f t="shared" si="166"/>
        <v>35000</v>
      </c>
      <c r="G1121" s="25">
        <f t="shared" si="166"/>
        <v>35000</v>
      </c>
      <c r="H1121" s="26">
        <f t="shared" si="165"/>
        <v>0</v>
      </c>
    </row>
    <row r="1122" spans="1:8" ht="20.25">
      <c r="A1122" s="27" t="s">
        <v>434</v>
      </c>
      <c r="B1122" s="20"/>
      <c r="C1122" s="28"/>
      <c r="D1122" s="31" t="s">
        <v>805</v>
      </c>
      <c r="E1122" s="30"/>
      <c r="F1122" s="24">
        <f t="shared" si="166"/>
        <v>35000</v>
      </c>
      <c r="G1122" s="25">
        <f t="shared" si="166"/>
        <v>35000</v>
      </c>
      <c r="H1122" s="26">
        <f t="shared" si="165"/>
        <v>0</v>
      </c>
    </row>
    <row r="1123" spans="1:8" ht="30">
      <c r="A1123" s="27" t="s">
        <v>308</v>
      </c>
      <c r="B1123" s="20"/>
      <c r="C1123" s="28"/>
      <c r="D1123" s="31" t="s">
        <v>806</v>
      </c>
      <c r="E1123" s="30"/>
      <c r="F1123" s="24">
        <f>F1134</f>
        <v>35000</v>
      </c>
      <c r="G1123" s="25">
        <f>G1134</f>
        <v>35000</v>
      </c>
      <c r="H1123" s="26">
        <f t="shared" si="165"/>
        <v>0</v>
      </c>
    </row>
    <row r="1124" spans="1:8" ht="30" customHeight="1">
      <c r="A1124" s="47" t="s">
        <v>359</v>
      </c>
      <c r="B1124" s="20"/>
      <c r="C1124" s="28"/>
      <c r="D1124" s="48" t="s">
        <v>807</v>
      </c>
      <c r="E1124" s="30"/>
      <c r="F1124" s="49">
        <f>F1125</f>
        <v>2517180.79</v>
      </c>
      <c r="G1124" s="50">
        <f>G1125</f>
        <v>1702857.18</v>
      </c>
      <c r="H1124" s="51">
        <f t="shared" si="161"/>
        <v>814323.6100000001</v>
      </c>
    </row>
    <row r="1125" spans="1:8" ht="53.25" customHeight="1">
      <c r="A1125" s="27" t="s">
        <v>598</v>
      </c>
      <c r="B1125" s="20"/>
      <c r="C1125" s="28"/>
      <c r="D1125" s="31" t="s">
        <v>808</v>
      </c>
      <c r="E1125" s="30"/>
      <c r="F1125" s="54">
        <f>F1126</f>
        <v>2517180.79</v>
      </c>
      <c r="G1125" s="55">
        <f>G1126</f>
        <v>1702857.18</v>
      </c>
      <c r="H1125" s="56">
        <f t="shared" si="161"/>
        <v>814323.6100000001</v>
      </c>
    </row>
    <row r="1126" spans="1:8" ht="30" customHeight="1">
      <c r="A1126" s="27" t="s">
        <v>599</v>
      </c>
      <c r="B1126" s="20"/>
      <c r="C1126" s="28"/>
      <c r="D1126" s="31" t="s">
        <v>809</v>
      </c>
      <c r="E1126" s="30"/>
      <c r="F1126" s="54">
        <f>F1127+F1131</f>
        <v>2517180.79</v>
      </c>
      <c r="G1126" s="55">
        <f>G1127+G1131</f>
        <v>1702857.18</v>
      </c>
      <c r="H1126" s="56">
        <f t="shared" si="161"/>
        <v>814323.6100000001</v>
      </c>
    </row>
    <row r="1127" spans="1:8" ht="60.75">
      <c r="A1127" s="27" t="s">
        <v>600</v>
      </c>
      <c r="B1127" s="20"/>
      <c r="C1127" s="28"/>
      <c r="D1127" s="31" t="s">
        <v>810</v>
      </c>
      <c r="E1127" s="30"/>
      <c r="F1127" s="24">
        <f aca="true" t="shared" si="167" ref="F1127:G1129">F1128</f>
        <v>2482180.79</v>
      </c>
      <c r="G1127" s="25">
        <f t="shared" si="167"/>
        <v>1667857.18</v>
      </c>
      <c r="H1127" s="26">
        <f t="shared" si="161"/>
        <v>814323.6100000001</v>
      </c>
    </row>
    <row r="1128" spans="1:8" ht="11.25">
      <c r="A1128" s="27" t="s">
        <v>428</v>
      </c>
      <c r="B1128" s="20"/>
      <c r="C1128" s="28"/>
      <c r="D1128" s="31" t="s">
        <v>811</v>
      </c>
      <c r="E1128" s="30"/>
      <c r="F1128" s="24">
        <f t="shared" si="167"/>
        <v>2482180.79</v>
      </c>
      <c r="G1128" s="25">
        <f t="shared" si="167"/>
        <v>1667857.18</v>
      </c>
      <c r="H1128" s="26">
        <f aca="true" t="shared" si="168" ref="H1128:H1134">F1128-G1128</f>
        <v>814323.6100000001</v>
      </c>
    </row>
    <row r="1129" spans="1:8" ht="20.25">
      <c r="A1129" s="27" t="s">
        <v>434</v>
      </c>
      <c r="B1129" s="20"/>
      <c r="C1129" s="28"/>
      <c r="D1129" s="31" t="s">
        <v>812</v>
      </c>
      <c r="E1129" s="30"/>
      <c r="F1129" s="24">
        <f t="shared" si="167"/>
        <v>2482180.79</v>
      </c>
      <c r="G1129" s="25">
        <f t="shared" si="167"/>
        <v>1667857.18</v>
      </c>
      <c r="H1129" s="26">
        <f t="shared" si="168"/>
        <v>814323.6100000001</v>
      </c>
    </row>
    <row r="1130" spans="1:8" ht="30">
      <c r="A1130" s="27" t="s">
        <v>308</v>
      </c>
      <c r="B1130" s="20"/>
      <c r="C1130" s="28"/>
      <c r="D1130" s="31" t="s">
        <v>813</v>
      </c>
      <c r="E1130" s="30"/>
      <c r="F1130" s="24">
        <v>2482180.79</v>
      </c>
      <c r="G1130" s="25">
        <v>1667857.18</v>
      </c>
      <c r="H1130" s="26">
        <f t="shared" si="168"/>
        <v>814323.6100000001</v>
      </c>
    </row>
    <row r="1131" spans="1:8" ht="20.25">
      <c r="A1131" s="27" t="s">
        <v>601</v>
      </c>
      <c r="B1131" s="20"/>
      <c r="C1131" s="28"/>
      <c r="D1131" s="31" t="s">
        <v>814</v>
      </c>
      <c r="E1131" s="30"/>
      <c r="F1131" s="24">
        <f aca="true" t="shared" si="169" ref="F1131:G1133">F1132</f>
        <v>35000</v>
      </c>
      <c r="G1131" s="25">
        <f t="shared" si="169"/>
        <v>35000</v>
      </c>
      <c r="H1131" s="26">
        <f t="shared" si="168"/>
        <v>0</v>
      </c>
    </row>
    <row r="1132" spans="1:8" ht="11.25">
      <c r="A1132" s="27" t="s">
        <v>428</v>
      </c>
      <c r="B1132" s="20"/>
      <c r="C1132" s="28"/>
      <c r="D1132" s="31" t="s">
        <v>815</v>
      </c>
      <c r="E1132" s="30"/>
      <c r="F1132" s="24">
        <f t="shared" si="169"/>
        <v>35000</v>
      </c>
      <c r="G1132" s="25">
        <f t="shared" si="169"/>
        <v>35000</v>
      </c>
      <c r="H1132" s="26">
        <f t="shared" si="168"/>
        <v>0</v>
      </c>
    </row>
    <row r="1133" spans="1:8" ht="20.25">
      <c r="A1133" s="27" t="s">
        <v>434</v>
      </c>
      <c r="B1133" s="20"/>
      <c r="C1133" s="28"/>
      <c r="D1133" s="31" t="s">
        <v>816</v>
      </c>
      <c r="E1133" s="30"/>
      <c r="F1133" s="24">
        <f t="shared" si="169"/>
        <v>35000</v>
      </c>
      <c r="G1133" s="25">
        <f t="shared" si="169"/>
        <v>35000</v>
      </c>
      <c r="H1133" s="26">
        <f t="shared" si="168"/>
        <v>0</v>
      </c>
    </row>
    <row r="1134" spans="1:8" ht="30">
      <c r="A1134" s="27" t="s">
        <v>308</v>
      </c>
      <c r="B1134" s="20"/>
      <c r="C1134" s="28"/>
      <c r="D1134" s="31" t="s">
        <v>817</v>
      </c>
      <c r="E1134" s="30"/>
      <c r="F1134" s="24">
        <v>35000</v>
      </c>
      <c r="G1134" s="25">
        <v>35000</v>
      </c>
      <c r="H1134" s="26">
        <f t="shared" si="168"/>
        <v>0</v>
      </c>
    </row>
    <row r="1135" spans="1:8" ht="30">
      <c r="A1135" s="47" t="s">
        <v>443</v>
      </c>
      <c r="B1135" s="20"/>
      <c r="C1135" s="28"/>
      <c r="D1135" s="48" t="s">
        <v>818</v>
      </c>
      <c r="E1135" s="30"/>
      <c r="F1135" s="49">
        <f aca="true" t="shared" si="170" ref="F1135:G1139">F1136</f>
        <v>2000000</v>
      </c>
      <c r="G1135" s="50">
        <f t="shared" si="170"/>
        <v>1025835.64</v>
      </c>
      <c r="H1135" s="51">
        <f t="shared" si="161"/>
        <v>974164.36</v>
      </c>
    </row>
    <row r="1136" spans="1:8" ht="30">
      <c r="A1136" s="27" t="s">
        <v>444</v>
      </c>
      <c r="B1136" s="20"/>
      <c r="C1136" s="28"/>
      <c r="D1136" s="31" t="s">
        <v>819</v>
      </c>
      <c r="E1136" s="30"/>
      <c r="F1136" s="24">
        <f t="shared" si="170"/>
        <v>2000000</v>
      </c>
      <c r="G1136" s="25">
        <f t="shared" si="170"/>
        <v>1025835.64</v>
      </c>
      <c r="H1136" s="26">
        <f t="shared" si="161"/>
        <v>974164.36</v>
      </c>
    </row>
    <row r="1137" spans="1:8" ht="20.25">
      <c r="A1137" s="27" t="s">
        <v>820</v>
      </c>
      <c r="B1137" s="20"/>
      <c r="C1137" s="28"/>
      <c r="D1137" s="31" t="s">
        <v>821</v>
      </c>
      <c r="E1137" s="30"/>
      <c r="F1137" s="24">
        <f t="shared" si="170"/>
        <v>2000000</v>
      </c>
      <c r="G1137" s="25">
        <f t="shared" si="170"/>
        <v>1025835.64</v>
      </c>
      <c r="H1137" s="26">
        <f t="shared" si="161"/>
        <v>974164.36</v>
      </c>
    </row>
    <row r="1138" spans="1:8" ht="11.25">
      <c r="A1138" s="27" t="s">
        <v>428</v>
      </c>
      <c r="B1138" s="20"/>
      <c r="C1138" s="28"/>
      <c r="D1138" s="31" t="s">
        <v>822</v>
      </c>
      <c r="E1138" s="30"/>
      <c r="F1138" s="24">
        <f t="shared" si="170"/>
        <v>2000000</v>
      </c>
      <c r="G1138" s="25">
        <f t="shared" si="170"/>
        <v>1025835.64</v>
      </c>
      <c r="H1138" s="26">
        <f t="shared" si="161"/>
        <v>974164.36</v>
      </c>
    </row>
    <row r="1139" spans="1:8" ht="30">
      <c r="A1139" s="27" t="s">
        <v>444</v>
      </c>
      <c r="B1139" s="20"/>
      <c r="C1139" s="28"/>
      <c r="D1139" s="31" t="s">
        <v>823</v>
      </c>
      <c r="E1139" s="30"/>
      <c r="F1139" s="24">
        <f t="shared" si="170"/>
        <v>2000000</v>
      </c>
      <c r="G1139" s="25">
        <f t="shared" si="170"/>
        <v>1025835.64</v>
      </c>
      <c r="H1139" s="26">
        <f>F1139-G1139</f>
        <v>974164.36</v>
      </c>
    </row>
    <row r="1140" spans="1:8" ht="11.25">
      <c r="A1140" s="27" t="s">
        <v>309</v>
      </c>
      <c r="B1140" s="20"/>
      <c r="C1140" s="28"/>
      <c r="D1140" s="31" t="s">
        <v>824</v>
      </c>
      <c r="E1140" s="30"/>
      <c r="F1140" s="24">
        <f>F1146</f>
        <v>2000000</v>
      </c>
      <c r="G1140" s="25">
        <f>G1146</f>
        <v>1025835.64</v>
      </c>
      <c r="H1140" s="26">
        <f>F1140-G1140</f>
        <v>974164.36</v>
      </c>
    </row>
    <row r="1141" spans="1:8" ht="30" customHeight="1">
      <c r="A1141" s="47" t="s">
        <v>360</v>
      </c>
      <c r="B1141" s="20"/>
      <c r="C1141" s="28"/>
      <c r="D1141" s="48" t="s">
        <v>825</v>
      </c>
      <c r="E1141" s="30"/>
      <c r="F1141" s="49">
        <f aca="true" t="shared" si="171" ref="F1141:G1145">F1142</f>
        <v>2000000</v>
      </c>
      <c r="G1141" s="50">
        <f t="shared" si="171"/>
        <v>1025835.64</v>
      </c>
      <c r="H1141" s="51">
        <f t="shared" si="161"/>
        <v>974164.36</v>
      </c>
    </row>
    <row r="1142" spans="1:8" ht="38.25" customHeight="1">
      <c r="A1142" s="27" t="s">
        <v>444</v>
      </c>
      <c r="B1142" s="20"/>
      <c r="C1142" s="28"/>
      <c r="D1142" s="31" t="s">
        <v>826</v>
      </c>
      <c r="E1142" s="30"/>
      <c r="F1142" s="24">
        <f t="shared" si="171"/>
        <v>2000000</v>
      </c>
      <c r="G1142" s="25">
        <f t="shared" si="171"/>
        <v>1025835.64</v>
      </c>
      <c r="H1142" s="56">
        <f t="shared" si="161"/>
        <v>974164.36</v>
      </c>
    </row>
    <row r="1143" spans="1:8" ht="24" customHeight="1">
      <c r="A1143" s="27" t="s">
        <v>820</v>
      </c>
      <c r="B1143" s="20"/>
      <c r="C1143" s="28"/>
      <c r="D1143" s="31" t="s">
        <v>827</v>
      </c>
      <c r="E1143" s="30"/>
      <c r="F1143" s="24">
        <f t="shared" si="171"/>
        <v>2000000</v>
      </c>
      <c r="G1143" s="25">
        <f t="shared" si="171"/>
        <v>1025835.64</v>
      </c>
      <c r="H1143" s="56">
        <f t="shared" si="161"/>
        <v>974164.36</v>
      </c>
    </row>
    <row r="1144" spans="1:8" ht="11.25">
      <c r="A1144" s="27" t="s">
        <v>428</v>
      </c>
      <c r="B1144" s="20">
        <v>2</v>
      </c>
      <c r="C1144" s="28"/>
      <c r="D1144" s="31" t="s">
        <v>828</v>
      </c>
      <c r="E1144" s="30" t="s">
        <v>282</v>
      </c>
      <c r="F1144" s="24">
        <f t="shared" si="171"/>
        <v>2000000</v>
      </c>
      <c r="G1144" s="25">
        <f t="shared" si="171"/>
        <v>1025835.64</v>
      </c>
      <c r="H1144" s="26">
        <f t="shared" si="161"/>
        <v>974164.36</v>
      </c>
    </row>
    <row r="1145" spans="1:8" ht="30">
      <c r="A1145" s="27" t="s">
        <v>444</v>
      </c>
      <c r="B1145" s="20"/>
      <c r="C1145" s="57"/>
      <c r="D1145" s="31" t="s">
        <v>829</v>
      </c>
      <c r="E1145" s="58"/>
      <c r="F1145" s="59">
        <f t="shared" si="171"/>
        <v>2000000</v>
      </c>
      <c r="G1145" s="59">
        <f t="shared" si="171"/>
        <v>1025835.64</v>
      </c>
      <c r="H1145" s="26">
        <f>F1145-G1145</f>
        <v>974164.36</v>
      </c>
    </row>
    <row r="1146" spans="1:8" ht="12" thickBot="1">
      <c r="A1146" s="27" t="s">
        <v>309</v>
      </c>
      <c r="B1146" s="20"/>
      <c r="C1146" s="57"/>
      <c r="D1146" s="31" t="s">
        <v>830</v>
      </c>
      <c r="E1146" s="58"/>
      <c r="F1146" s="59">
        <v>2000000</v>
      </c>
      <c r="G1146" s="59">
        <v>1025835.64</v>
      </c>
      <c r="H1146" s="26">
        <f>F1146-G1146</f>
        <v>974164.36</v>
      </c>
    </row>
    <row r="1147" spans="1:8" ht="21" thickBot="1">
      <c r="A1147" s="32" t="s">
        <v>283</v>
      </c>
      <c r="B1147" s="20"/>
      <c r="C1147" s="33">
        <v>450</v>
      </c>
      <c r="D1147" s="34"/>
      <c r="E1147" s="34"/>
      <c r="F1147" s="35">
        <v>-28202811.74</v>
      </c>
      <c r="G1147" s="35">
        <v>3604640.79</v>
      </c>
      <c r="H1147" s="26">
        <f t="shared" si="161"/>
        <v>-31807452.529999997</v>
      </c>
    </row>
  </sheetData>
  <sheetProtection/>
  <mergeCells count="7">
    <mergeCell ref="A1:H1"/>
    <mergeCell ref="A3:A5"/>
    <mergeCell ref="C3:C5"/>
    <mergeCell ref="F3:F5"/>
    <mergeCell ref="G3:G5"/>
    <mergeCell ref="H3:H5"/>
    <mergeCell ref="D3:D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38"/>
  <sheetViews>
    <sheetView zoomScalePageLayoutView="0" workbookViewId="0" topLeftCell="A1">
      <selection activeCell="CO18" sqref="CO18:DD18"/>
    </sheetView>
  </sheetViews>
  <sheetFormatPr defaultColWidth="0.875" defaultRowHeight="12.75"/>
  <cols>
    <col min="1" max="52" width="0.875" style="1" customWidth="1"/>
    <col min="53" max="54" width="0.875" style="1" hidden="1" customWidth="1"/>
    <col min="55" max="73" width="0.875" style="1" customWidth="1"/>
    <col min="74" max="74" width="0.5" style="1" customWidth="1"/>
    <col min="75" max="76" width="0.875" style="1" hidden="1" customWidth="1"/>
    <col min="77" max="105" width="0.875" style="1" customWidth="1"/>
    <col min="106" max="106" width="0.5" style="1" customWidth="1"/>
    <col min="107" max="108" width="0.875" style="1" hidden="1" customWidth="1"/>
    <col min="109" max="16384" width="0.875" style="1" customWidth="1"/>
  </cols>
  <sheetData>
    <row r="1" ht="11.25">
      <c r="DD1" s="4" t="s">
        <v>29</v>
      </c>
    </row>
    <row r="2" spans="1:108" s="3" customFormat="1" ht="25.5" customHeight="1">
      <c r="A2" s="97" t="s">
        <v>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</row>
    <row r="3" spans="1:108" s="10" customFormat="1" ht="56.25" customHeight="1">
      <c r="A3" s="160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 t="s">
        <v>1</v>
      </c>
      <c r="AC3" s="95"/>
      <c r="AD3" s="95"/>
      <c r="AE3" s="95"/>
      <c r="AF3" s="95"/>
      <c r="AG3" s="95"/>
      <c r="AH3" s="95" t="s">
        <v>39</v>
      </c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 t="s">
        <v>34</v>
      </c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 t="s">
        <v>2</v>
      </c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 t="s">
        <v>3</v>
      </c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171"/>
    </row>
    <row r="4" spans="1:108" s="7" customFormat="1" ht="12" customHeight="1" thickBot="1">
      <c r="A4" s="161">
        <v>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48">
        <v>2</v>
      </c>
      <c r="AC4" s="148"/>
      <c r="AD4" s="148"/>
      <c r="AE4" s="148"/>
      <c r="AF4" s="148"/>
      <c r="AG4" s="148"/>
      <c r="AH4" s="148">
        <v>3</v>
      </c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>
        <v>4</v>
      </c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>
        <v>5</v>
      </c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>
        <v>6</v>
      </c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9"/>
    </row>
    <row r="5" spans="1:108" s="9" customFormat="1" ht="23.25" customHeight="1">
      <c r="A5" s="163" t="s">
        <v>41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4"/>
      <c r="AB5" s="169" t="s">
        <v>30</v>
      </c>
      <c r="AC5" s="170"/>
      <c r="AD5" s="170"/>
      <c r="AE5" s="170"/>
      <c r="AF5" s="170"/>
      <c r="AG5" s="170"/>
      <c r="AH5" s="170" t="s">
        <v>44</v>
      </c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47">
        <v>28202811.74</v>
      </c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>
        <v>-3604640.79</v>
      </c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>
        <f>BC5-BY5</f>
        <v>31807452.529999997</v>
      </c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52"/>
    </row>
    <row r="6" spans="1:108" s="9" customFormat="1" ht="13.5" customHeight="1">
      <c r="A6" s="136" t="s">
        <v>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7"/>
      <c r="AB6" s="153" t="s">
        <v>17</v>
      </c>
      <c r="AC6" s="154"/>
      <c r="AD6" s="154"/>
      <c r="AE6" s="154"/>
      <c r="AF6" s="154"/>
      <c r="AG6" s="155"/>
      <c r="AH6" s="158" t="s">
        <v>44</v>
      </c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5"/>
      <c r="BC6" s="140">
        <v>18300000</v>
      </c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2"/>
      <c r="BY6" s="140">
        <v>3000000</v>
      </c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2"/>
      <c r="CO6" s="140">
        <f>BC6-BY6</f>
        <v>15300000</v>
      </c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5"/>
    </row>
    <row r="7" spans="1:108" ht="23.25" customHeight="1">
      <c r="A7" s="150" t="s">
        <v>42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1"/>
      <c r="AB7" s="156"/>
      <c r="AC7" s="91"/>
      <c r="AD7" s="91"/>
      <c r="AE7" s="91"/>
      <c r="AF7" s="91"/>
      <c r="AG7" s="157"/>
      <c r="AH7" s="159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157"/>
      <c r="BC7" s="14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144"/>
      <c r="BY7" s="14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144"/>
      <c r="CO7" s="14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146"/>
    </row>
    <row r="8" spans="1:108" ht="13.5" customHeight="1">
      <c r="A8" s="165" t="s">
        <v>16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6"/>
      <c r="AB8" s="153"/>
      <c r="AC8" s="154"/>
      <c r="AD8" s="154"/>
      <c r="AE8" s="154"/>
      <c r="AF8" s="154"/>
      <c r="AG8" s="155"/>
      <c r="AH8" s="158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5"/>
      <c r="BC8" s="140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2"/>
      <c r="BY8" s="140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2"/>
      <c r="CO8" s="140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5"/>
    </row>
    <row r="9" spans="1:108" ht="13.5" customHeight="1" thickBo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8"/>
      <c r="AB9" s="156"/>
      <c r="AC9" s="91"/>
      <c r="AD9" s="91"/>
      <c r="AE9" s="91"/>
      <c r="AF9" s="91"/>
      <c r="AG9" s="157"/>
      <c r="AH9" s="159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157"/>
      <c r="BC9" s="14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144"/>
      <c r="BY9" s="14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144"/>
      <c r="CO9" s="14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146"/>
    </row>
    <row r="10" spans="1:108" ht="27" customHeight="1" thickBot="1">
      <c r="A10" s="120" t="s">
        <v>411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1"/>
      <c r="AB10" s="118" t="s">
        <v>17</v>
      </c>
      <c r="AC10" s="119"/>
      <c r="AD10" s="119"/>
      <c r="AE10" s="119"/>
      <c r="AF10" s="119"/>
      <c r="AG10" s="119"/>
      <c r="AH10" s="119" t="s">
        <v>132</v>
      </c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31">
        <v>18300000</v>
      </c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>
        <v>3000000</v>
      </c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47">
        <f>BC10-BY10</f>
        <v>15300000</v>
      </c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52"/>
    </row>
    <row r="11" spans="1:108" ht="37.5" customHeight="1" thickBot="1">
      <c r="A11" s="120" t="s">
        <v>412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1"/>
      <c r="AB11" s="118" t="s">
        <v>17</v>
      </c>
      <c r="AC11" s="119"/>
      <c r="AD11" s="119"/>
      <c r="AE11" s="119"/>
      <c r="AF11" s="119"/>
      <c r="AG11" s="119"/>
      <c r="AH11" s="119" t="s">
        <v>133</v>
      </c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31">
        <v>40300000</v>
      </c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>
        <v>25000000</v>
      </c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47">
        <f>BC11-BY11</f>
        <v>15300000</v>
      </c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52"/>
    </row>
    <row r="12" spans="1:108" ht="42" customHeight="1" thickBot="1">
      <c r="A12" s="120" t="s">
        <v>413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18" t="s">
        <v>17</v>
      </c>
      <c r="AC12" s="119"/>
      <c r="AD12" s="119"/>
      <c r="AE12" s="119"/>
      <c r="AF12" s="119"/>
      <c r="AG12" s="119"/>
      <c r="AH12" s="119" t="s">
        <v>134</v>
      </c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31">
        <v>40300000</v>
      </c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>
        <v>25000000</v>
      </c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47">
        <f>BC12-BY12</f>
        <v>15300000</v>
      </c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52"/>
    </row>
    <row r="13" spans="1:108" ht="46.5" customHeight="1" thickBot="1">
      <c r="A13" s="120" t="s">
        <v>414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1"/>
      <c r="AB13" s="118" t="s">
        <v>17</v>
      </c>
      <c r="AC13" s="119"/>
      <c r="AD13" s="119"/>
      <c r="AE13" s="119"/>
      <c r="AF13" s="119"/>
      <c r="AG13" s="119"/>
      <c r="AH13" s="119" t="s">
        <v>135</v>
      </c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31">
        <v>-22000000</v>
      </c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>
        <v>-22000000</v>
      </c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47">
        <f>BC13-BY13</f>
        <v>0</v>
      </c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52"/>
    </row>
    <row r="14" spans="1:108" ht="45" customHeight="1">
      <c r="A14" s="120" t="s">
        <v>415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1"/>
      <c r="AB14" s="118" t="s">
        <v>17</v>
      </c>
      <c r="AC14" s="119"/>
      <c r="AD14" s="119"/>
      <c r="AE14" s="119"/>
      <c r="AF14" s="119"/>
      <c r="AG14" s="119"/>
      <c r="AH14" s="119" t="s">
        <v>136</v>
      </c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31">
        <v>-22000000</v>
      </c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>
        <v>-22000000</v>
      </c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47">
        <f>BC14-BY14</f>
        <v>0</v>
      </c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52"/>
    </row>
    <row r="15" spans="1:108" s="9" customFormat="1" ht="23.25" customHeight="1">
      <c r="A15" s="120" t="s">
        <v>43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1"/>
      <c r="AB15" s="118" t="s">
        <v>18</v>
      </c>
      <c r="AC15" s="119"/>
      <c r="AD15" s="119"/>
      <c r="AE15" s="119"/>
      <c r="AF15" s="119"/>
      <c r="AG15" s="119"/>
      <c r="AH15" s="119" t="s">
        <v>44</v>
      </c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2"/>
    </row>
    <row r="16" spans="1:108" s="9" customFormat="1" ht="12.75" customHeight="1">
      <c r="A16" s="136" t="s">
        <v>16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7"/>
      <c r="AB16" s="153"/>
      <c r="AC16" s="154"/>
      <c r="AD16" s="154"/>
      <c r="AE16" s="154"/>
      <c r="AF16" s="154"/>
      <c r="AG16" s="155"/>
      <c r="AH16" s="158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40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2"/>
      <c r="BY16" s="140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2"/>
      <c r="CO16" s="140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5"/>
    </row>
    <row r="17" spans="1:108" s="9" customFormat="1" ht="13.5" customHeight="1" thickBo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9"/>
      <c r="AB17" s="156"/>
      <c r="AC17" s="91"/>
      <c r="AD17" s="91"/>
      <c r="AE17" s="91"/>
      <c r="AF17" s="91"/>
      <c r="AG17" s="157"/>
      <c r="AH17" s="159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157"/>
      <c r="BC17" s="14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144"/>
      <c r="BY17" s="14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144"/>
      <c r="CO17" s="14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146"/>
    </row>
    <row r="18" spans="1:108" s="9" customFormat="1" ht="13.5" customHeight="1">
      <c r="A18" s="129" t="s">
        <v>19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  <c r="AB18" s="118" t="s">
        <v>20</v>
      </c>
      <c r="AC18" s="119"/>
      <c r="AD18" s="119"/>
      <c r="AE18" s="119"/>
      <c r="AF18" s="119"/>
      <c r="AG18" s="119"/>
      <c r="AH18" s="119" t="s">
        <v>137</v>
      </c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31">
        <v>9902811.74</v>
      </c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>
        <v>-6604640.79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47">
        <f>BC18-BY18</f>
        <v>16507452.530000001</v>
      </c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52"/>
    </row>
    <row r="19" spans="1:108" s="9" customFormat="1" ht="27" customHeight="1">
      <c r="A19" s="120" t="s">
        <v>416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1"/>
      <c r="AB19" s="123" t="s">
        <v>21</v>
      </c>
      <c r="AC19" s="124"/>
      <c r="AD19" s="124"/>
      <c r="AE19" s="124"/>
      <c r="AF19" s="124"/>
      <c r="AG19" s="125"/>
      <c r="AH19" s="119" t="s">
        <v>417</v>
      </c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26">
        <f>BC20</f>
        <v>-563898951.31</v>
      </c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8"/>
      <c r="BY19" s="126">
        <f>BY20</f>
        <v>-401259878</v>
      </c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8"/>
      <c r="CO19" s="172" t="s">
        <v>6</v>
      </c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173"/>
    </row>
    <row r="20" spans="1:108" s="9" customFormat="1" ht="27" customHeight="1">
      <c r="A20" s="120" t="s">
        <v>418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1"/>
      <c r="AB20" s="123" t="s">
        <v>21</v>
      </c>
      <c r="AC20" s="124"/>
      <c r="AD20" s="124"/>
      <c r="AE20" s="124"/>
      <c r="AF20" s="124"/>
      <c r="AG20" s="125"/>
      <c r="AH20" s="119" t="s">
        <v>419</v>
      </c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26">
        <f>BC21</f>
        <v>-563898951.31</v>
      </c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8"/>
      <c r="BY20" s="126">
        <f>BY21</f>
        <v>-401259878</v>
      </c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8"/>
      <c r="CO20" s="172" t="s">
        <v>6</v>
      </c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173"/>
    </row>
    <row r="21" spans="1:108" s="9" customFormat="1" ht="27" customHeight="1">
      <c r="A21" s="120" t="s">
        <v>420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1"/>
      <c r="AB21" s="123" t="s">
        <v>21</v>
      </c>
      <c r="AC21" s="124"/>
      <c r="AD21" s="124"/>
      <c r="AE21" s="124"/>
      <c r="AF21" s="124"/>
      <c r="AG21" s="125"/>
      <c r="AH21" s="119" t="s">
        <v>421</v>
      </c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26">
        <f>BC22</f>
        <v>-563898951.31</v>
      </c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8"/>
      <c r="BY21" s="126">
        <f>BY22</f>
        <v>-401259878</v>
      </c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8"/>
      <c r="CO21" s="172" t="s">
        <v>6</v>
      </c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173"/>
    </row>
    <row r="22" spans="1:108" s="9" customFormat="1" ht="36.75" customHeight="1">
      <c r="A22" s="120" t="s">
        <v>310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1"/>
      <c r="AB22" s="118" t="s">
        <v>21</v>
      </c>
      <c r="AC22" s="119"/>
      <c r="AD22" s="119"/>
      <c r="AE22" s="119"/>
      <c r="AF22" s="119"/>
      <c r="AG22" s="119"/>
      <c r="AH22" s="119" t="s">
        <v>138</v>
      </c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22">
        <v>-563898951.31</v>
      </c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>
        <v>-401259878</v>
      </c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31" t="s">
        <v>6</v>
      </c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2"/>
    </row>
    <row r="23" spans="1:108" s="9" customFormat="1" ht="36.75" customHeight="1">
      <c r="A23" s="120" t="s">
        <v>422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1"/>
      <c r="AB23" s="123" t="s">
        <v>22</v>
      </c>
      <c r="AC23" s="124"/>
      <c r="AD23" s="124"/>
      <c r="AE23" s="124"/>
      <c r="AF23" s="124"/>
      <c r="AG23" s="125"/>
      <c r="AH23" s="119" t="s">
        <v>423</v>
      </c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26">
        <f>BC24</f>
        <v>573801763.05</v>
      </c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8"/>
      <c r="BY23" s="126">
        <f>BY24</f>
        <v>394655237.21</v>
      </c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8"/>
      <c r="CO23" s="172" t="s">
        <v>6</v>
      </c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173"/>
    </row>
    <row r="24" spans="1:108" s="9" customFormat="1" ht="36.75" customHeight="1">
      <c r="A24" s="120" t="s">
        <v>424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1"/>
      <c r="AB24" s="123" t="s">
        <v>22</v>
      </c>
      <c r="AC24" s="124"/>
      <c r="AD24" s="124"/>
      <c r="AE24" s="124"/>
      <c r="AF24" s="124"/>
      <c r="AG24" s="125"/>
      <c r="AH24" s="119" t="s">
        <v>425</v>
      </c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26">
        <f>BC25</f>
        <v>573801763.05</v>
      </c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8"/>
      <c r="BY24" s="126">
        <f>BY25</f>
        <v>394655237.21</v>
      </c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8"/>
      <c r="CO24" s="172" t="s">
        <v>6</v>
      </c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173"/>
    </row>
    <row r="25" spans="1:108" s="9" customFormat="1" ht="36.75" customHeight="1">
      <c r="A25" s="120" t="s">
        <v>426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1"/>
      <c r="AB25" s="123" t="s">
        <v>22</v>
      </c>
      <c r="AC25" s="124"/>
      <c r="AD25" s="124"/>
      <c r="AE25" s="124"/>
      <c r="AF25" s="124"/>
      <c r="AG25" s="125"/>
      <c r="AH25" s="119" t="s">
        <v>427</v>
      </c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26">
        <f>BC26</f>
        <v>573801763.05</v>
      </c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8"/>
      <c r="BY25" s="126">
        <f>BY26</f>
        <v>394655237.21</v>
      </c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8"/>
      <c r="CO25" s="172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173"/>
    </row>
    <row r="26" spans="1:108" s="9" customFormat="1" ht="40.5" customHeight="1">
      <c r="A26" s="120" t="s">
        <v>311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1"/>
      <c r="AB26" s="118" t="s">
        <v>22</v>
      </c>
      <c r="AC26" s="119"/>
      <c r="AD26" s="119"/>
      <c r="AE26" s="119"/>
      <c r="AF26" s="119"/>
      <c r="AG26" s="119"/>
      <c r="AH26" s="119" t="s">
        <v>139</v>
      </c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22">
        <v>573801763.05</v>
      </c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>
        <v>394655237.21</v>
      </c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31" t="s">
        <v>6</v>
      </c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2"/>
    </row>
    <row r="27" spans="29:32" ht="16.5" customHeight="1">
      <c r="AC27" s="6"/>
      <c r="AD27" s="6"/>
      <c r="AE27" s="6"/>
      <c r="AF27" s="6"/>
    </row>
    <row r="28" spans="1:65" s="5" customFormat="1" ht="9.75">
      <c r="A28" s="46" t="s">
        <v>1480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</row>
    <row r="29" spans="1:104" s="5" customFormat="1" ht="9.75">
      <c r="A29" s="117" t="s">
        <v>329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X29" s="117" t="s">
        <v>1481</v>
      </c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</row>
    <row r="30" spans="1:98" s="5" customFormat="1" ht="9.7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1"/>
      <c r="BC30" s="41"/>
      <c r="BD30" s="41"/>
      <c r="BE30" s="41"/>
      <c r="BF30" s="41"/>
      <c r="BG30" s="40"/>
      <c r="BH30" s="40"/>
      <c r="BI30" s="40"/>
      <c r="BJ30" s="40"/>
      <c r="BK30" s="40"/>
      <c r="BL30" s="40"/>
      <c r="BM30" s="40"/>
      <c r="BN30" s="40"/>
      <c r="BO30" s="40"/>
      <c r="CL30" s="40"/>
      <c r="CM30" s="40"/>
      <c r="CN30" s="40"/>
      <c r="CO30" s="40"/>
      <c r="CP30" s="40"/>
      <c r="CQ30" s="40"/>
      <c r="CR30" s="40"/>
      <c r="CS30" s="40"/>
      <c r="CT30" s="40"/>
    </row>
    <row r="31" spans="1:104" s="5" customFormat="1" ht="9.75">
      <c r="A31" s="117" t="s">
        <v>330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BX31" s="117" t="s">
        <v>331</v>
      </c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</row>
    <row r="32" spans="1:73" s="5" customFormat="1" ht="9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</row>
    <row r="33" spans="1:103" s="41" customFormat="1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</row>
    <row r="34" spans="1:103" s="5" customFormat="1" ht="9.7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</row>
    <row r="35" spans="1:69" s="5" customFormat="1" ht="9.7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</row>
    <row r="36" spans="19:69" s="41" customFormat="1" ht="11.25" customHeight="1"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5"/>
      <c r="AN36" s="5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</row>
    <row r="37" s="5" customFormat="1" ht="9.75">
      <c r="AX37" s="43"/>
    </row>
    <row r="38" spans="1:34" s="5" customFormat="1" ht="9.75">
      <c r="A38" s="133"/>
      <c r="B38" s="133"/>
      <c r="C38" s="134"/>
      <c r="D38" s="134"/>
      <c r="E38" s="134"/>
      <c r="F38" s="134"/>
      <c r="G38" s="117"/>
      <c r="H38" s="117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17"/>
      <c r="AB38" s="117"/>
      <c r="AC38" s="117"/>
      <c r="AD38" s="117"/>
      <c r="AE38" s="135"/>
      <c r="AF38" s="135"/>
      <c r="AG38" s="135"/>
      <c r="AH38" s="135"/>
    </row>
    <row r="39" s="6" customFormat="1" ht="3" customHeight="1"/>
  </sheetData>
  <sheetProtection/>
  <mergeCells count="153">
    <mergeCell ref="A2:DD2"/>
    <mergeCell ref="CO18:DD18"/>
    <mergeCell ref="BY18:CN18"/>
    <mergeCell ref="BY25:CN25"/>
    <mergeCell ref="CO21:DD21"/>
    <mergeCell ref="BY24:CN24"/>
    <mergeCell ref="AB16:AG17"/>
    <mergeCell ref="AH16:BB17"/>
    <mergeCell ref="BC16:BX17"/>
    <mergeCell ref="AB19:AG19"/>
    <mergeCell ref="CO25:DD25"/>
    <mergeCell ref="AB18:AG18"/>
    <mergeCell ref="AH18:BB18"/>
    <mergeCell ref="AB23:AG23"/>
    <mergeCell ref="AH23:BB23"/>
    <mergeCell ref="CO23:DD23"/>
    <mergeCell ref="BY26:CN26"/>
    <mergeCell ref="CO20:DD20"/>
    <mergeCell ref="CO16:DD17"/>
    <mergeCell ref="AH22:BB22"/>
    <mergeCell ref="BC21:BX21"/>
    <mergeCell ref="BY21:CN21"/>
    <mergeCell ref="CO24:DD24"/>
    <mergeCell ref="CO26:DD26"/>
    <mergeCell ref="BY23:CN23"/>
    <mergeCell ref="BC25:BX25"/>
    <mergeCell ref="AH15:BB15"/>
    <mergeCell ref="BC20:BX20"/>
    <mergeCell ref="BC18:BX18"/>
    <mergeCell ref="BY16:CN17"/>
    <mergeCell ref="CO19:DD19"/>
    <mergeCell ref="BC19:BX19"/>
    <mergeCell ref="BY19:CN19"/>
    <mergeCell ref="BY20:CN20"/>
    <mergeCell ref="CO13:DD13"/>
    <mergeCell ref="BY14:CN14"/>
    <mergeCell ref="CO14:DD14"/>
    <mergeCell ref="BY13:CN13"/>
    <mergeCell ref="CO15:DD15"/>
    <mergeCell ref="BC15:BX15"/>
    <mergeCell ref="BY15:CN15"/>
    <mergeCell ref="AB13:AG13"/>
    <mergeCell ref="AH13:BB13"/>
    <mergeCell ref="AB14:AG14"/>
    <mergeCell ref="AH14:BB14"/>
    <mergeCell ref="BC14:BX14"/>
    <mergeCell ref="BC13:BX13"/>
    <mergeCell ref="BY3:CN3"/>
    <mergeCell ref="CO3:DD3"/>
    <mergeCell ref="CO12:DD12"/>
    <mergeCell ref="AB11:AG11"/>
    <mergeCell ref="AB12:AG12"/>
    <mergeCell ref="AH12:BB12"/>
    <mergeCell ref="BC12:BX12"/>
    <mergeCell ref="BY11:CN11"/>
    <mergeCell ref="CO11:DD11"/>
    <mergeCell ref="AH11:BB11"/>
    <mergeCell ref="BC4:BX4"/>
    <mergeCell ref="BY4:CN4"/>
    <mergeCell ref="CO8:DD9"/>
    <mergeCell ref="AB6:AG7"/>
    <mergeCell ref="AB3:AG3"/>
    <mergeCell ref="AB4:AG4"/>
    <mergeCell ref="AB5:AG5"/>
    <mergeCell ref="AH3:BB3"/>
    <mergeCell ref="AH4:BB4"/>
    <mergeCell ref="AH5:BB5"/>
    <mergeCell ref="CO5:DD5"/>
    <mergeCell ref="BC6:BX7"/>
    <mergeCell ref="AH6:BB7"/>
    <mergeCell ref="AH8:BB9"/>
    <mergeCell ref="A3:AA3"/>
    <mergeCell ref="A4:AA4"/>
    <mergeCell ref="A5:AA5"/>
    <mergeCell ref="A6:AA6"/>
    <mergeCell ref="A8:AA8"/>
    <mergeCell ref="A9:AA9"/>
    <mergeCell ref="BY8:CN9"/>
    <mergeCell ref="BC11:BX11"/>
    <mergeCell ref="CO4:DD4"/>
    <mergeCell ref="BC3:BX3"/>
    <mergeCell ref="A7:AA7"/>
    <mergeCell ref="CO10:DD10"/>
    <mergeCell ref="AB8:AG9"/>
    <mergeCell ref="AB10:AG10"/>
    <mergeCell ref="AH10:BB10"/>
    <mergeCell ref="BC10:BX10"/>
    <mergeCell ref="A21:AA21"/>
    <mergeCell ref="AB21:AG21"/>
    <mergeCell ref="AH21:BB21"/>
    <mergeCell ref="BY6:CN7"/>
    <mergeCell ref="CO6:DD7"/>
    <mergeCell ref="BC5:BX5"/>
    <mergeCell ref="BY5:CN5"/>
    <mergeCell ref="BY10:CN10"/>
    <mergeCell ref="BY12:CN12"/>
    <mergeCell ref="BC8:BX9"/>
    <mergeCell ref="A15:AA15"/>
    <mergeCell ref="A16:AA16"/>
    <mergeCell ref="A17:AA17"/>
    <mergeCell ref="A10:AA10"/>
    <mergeCell ref="A11:AA11"/>
    <mergeCell ref="A12:AA12"/>
    <mergeCell ref="A13:AA13"/>
    <mergeCell ref="A14:AA14"/>
    <mergeCell ref="AB15:AG15"/>
    <mergeCell ref="A38:B38"/>
    <mergeCell ref="C38:F38"/>
    <mergeCell ref="G38:H38"/>
    <mergeCell ref="AA38:AD38"/>
    <mergeCell ref="X32:AQ32"/>
    <mergeCell ref="S36:AL36"/>
    <mergeCell ref="I38:Z38"/>
    <mergeCell ref="AE38:AH38"/>
    <mergeCell ref="AP36:BQ36"/>
    <mergeCell ref="A18:AA18"/>
    <mergeCell ref="BX29:CZ29"/>
    <mergeCell ref="CO22:DD22"/>
    <mergeCell ref="AB26:AG26"/>
    <mergeCell ref="BC26:BX26"/>
    <mergeCell ref="A20:AA20"/>
    <mergeCell ref="AB20:AG20"/>
    <mergeCell ref="AH20:BB20"/>
    <mergeCell ref="A19:AA19"/>
    <mergeCell ref="AH19:BB19"/>
    <mergeCell ref="AT32:BU32"/>
    <mergeCell ref="A25:AA25"/>
    <mergeCell ref="AH24:BB24"/>
    <mergeCell ref="BC24:BX24"/>
    <mergeCell ref="A23:AA23"/>
    <mergeCell ref="AH26:BB26"/>
    <mergeCell ref="BC23:BX23"/>
    <mergeCell ref="AB24:AG24"/>
    <mergeCell ref="AT33:BU33"/>
    <mergeCell ref="BC22:BX22"/>
    <mergeCell ref="AB25:AG25"/>
    <mergeCell ref="AH25:BB25"/>
    <mergeCell ref="A22:AA22"/>
    <mergeCell ref="A26:AA26"/>
    <mergeCell ref="BX31:CZ31"/>
    <mergeCell ref="A30:U30"/>
    <mergeCell ref="A32:T32"/>
    <mergeCell ref="BY22:CN22"/>
    <mergeCell ref="S35:AL35"/>
    <mergeCell ref="AL28:BM29"/>
    <mergeCell ref="X33:AQ33"/>
    <mergeCell ref="A34:Q34"/>
    <mergeCell ref="A35:Q35"/>
    <mergeCell ref="AB22:AG22"/>
    <mergeCell ref="A24:AA24"/>
    <mergeCell ref="A31:AH31"/>
    <mergeCell ref="A29:AH29"/>
    <mergeCell ref="AP35:BQ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Демакова</cp:lastModifiedBy>
  <cp:lastPrinted>2015-07-21T06:29:52Z</cp:lastPrinted>
  <dcterms:created xsi:type="dcterms:W3CDTF">2007-09-21T13:36:41Z</dcterms:created>
  <dcterms:modified xsi:type="dcterms:W3CDTF">2015-10-29T01:54:18Z</dcterms:modified>
  <cp:category/>
  <cp:version/>
  <cp:contentType/>
  <cp:contentStatus/>
</cp:coreProperties>
</file>